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ccfile01\users$\tdoxtater\Desktop\"/>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8800" windowHeight="1230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30" i="5" l="1"/>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T41" i="5"/>
  <c r="T60" i="5"/>
  <c r="S36" i="5"/>
  <c r="T74" i="5"/>
  <c r="T5" i="5"/>
  <c r="T110" i="5"/>
  <c r="S38" i="5"/>
  <c r="S57" i="5"/>
  <c r="T31" i="5"/>
  <c r="S71" i="5"/>
  <c r="S66" i="5"/>
  <c r="T128" i="5"/>
  <c r="S35" i="5"/>
  <c r="S8" i="5"/>
  <c r="S60" i="5"/>
  <c r="T98" i="5"/>
  <c r="T29" i="5"/>
  <c r="T67" i="5"/>
  <c r="T59" i="5"/>
  <c r="T65" i="5"/>
  <c r="T84" i="5"/>
  <c r="S93" i="5"/>
  <c r="T24" i="5"/>
  <c r="S32" i="5"/>
  <c r="T126" i="5"/>
  <c r="T100" i="5"/>
  <c r="T83" i="5"/>
  <c r="S30" i="5"/>
  <c r="S49" i="5"/>
  <c r="T23" i="5"/>
  <c r="S63" i="5"/>
  <c r="S58" i="5"/>
  <c r="T120" i="5"/>
  <c r="T50" i="5"/>
  <c r="T57" i="5"/>
  <c r="T76" i="5"/>
  <c r="S52" i="5"/>
  <c r="T90" i="5"/>
  <c r="S77" i="5"/>
  <c r="T19" i="5"/>
  <c r="S22" i="5"/>
  <c r="S41" i="5"/>
  <c r="T15" i="5"/>
  <c r="S55" i="5"/>
  <c r="S50" i="5"/>
  <c r="T112" i="5"/>
  <c r="S120" i="5"/>
  <c r="T22" i="5"/>
  <c r="T9" i="5"/>
  <c r="T12" i="5"/>
  <c r="S39" i="5"/>
  <c r="T42" i="5"/>
  <c r="S101" i="5"/>
  <c r="T43" i="5"/>
  <c r="S6" i="5"/>
  <c r="T127" i="5"/>
  <c r="T34" i="5"/>
  <c r="S7" i="5"/>
  <c r="S34" i="5"/>
  <c r="T96" i="5"/>
  <c r="S104" i="5"/>
  <c r="T52" i="5"/>
  <c r="S28" i="5"/>
  <c r="T66" i="5"/>
  <c r="T16" i="5"/>
  <c r="T35" i="5"/>
  <c r="T36" i="5"/>
  <c r="T33" i="5"/>
  <c r="S75" i="5"/>
  <c r="S61" i="5"/>
  <c r="S128" i="5"/>
  <c r="S43" i="5"/>
  <c r="T27" i="5"/>
  <c r="T68" i="5"/>
  <c r="S126" i="5"/>
  <c r="T28" i="5"/>
  <c r="T119" i="5"/>
  <c r="T26" i="5"/>
  <c r="T70" i="5"/>
  <c r="S26" i="5"/>
  <c r="T88" i="5"/>
  <c r="T62" i="5"/>
  <c r="T25" i="5"/>
  <c r="T44" i="5"/>
  <c r="S20" i="5"/>
  <c r="T58" i="5"/>
  <c r="T78" i="5"/>
  <c r="S13" i="5"/>
  <c r="T82" i="5"/>
  <c r="S45" i="5"/>
  <c r="S118" i="5"/>
  <c r="T20" i="5"/>
  <c r="T111" i="5"/>
  <c r="S18" i="5"/>
  <c r="T80" i="5"/>
  <c r="S12" i="5"/>
  <c r="T109" i="5"/>
  <c r="S46" i="5"/>
  <c r="S65" i="5"/>
  <c r="T39" i="5"/>
  <c r="S79" i="5"/>
  <c r="S74" i="5"/>
  <c r="S11" i="5"/>
  <c r="S115" i="5"/>
  <c r="S16" i="5"/>
  <c r="T6" i="5"/>
  <c r="T105" i="5"/>
  <c r="T124" i="5"/>
  <c r="S100" i="5"/>
  <c r="S59" i="5"/>
  <c r="T14" i="5"/>
  <c r="S69" i="5"/>
  <c r="S102" i="5"/>
  <c r="S121" i="5"/>
  <c r="T95" i="5"/>
  <c r="T54" i="5"/>
  <c r="S130" i="5"/>
  <c r="S21" i="5"/>
  <c r="T64" i="5"/>
  <c r="S72" i="5"/>
  <c r="S124" i="5"/>
  <c r="S31" i="5"/>
  <c r="T93" i="5"/>
  <c r="T86" i="5"/>
  <c r="T118" i="5"/>
  <c r="T129" i="5"/>
  <c r="S33" i="5"/>
  <c r="T125" i="5"/>
  <c r="S29" i="5"/>
  <c r="S96" i="5"/>
  <c r="T53" i="5"/>
  <c r="T17" i="5"/>
  <c r="T77" i="5"/>
  <c r="S94" i="5"/>
  <c r="S113" i="5"/>
  <c r="T87" i="5"/>
  <c r="S127" i="5"/>
  <c r="S122" i="5"/>
  <c r="S5" i="5"/>
  <c r="T56" i="5"/>
  <c r="T121" i="5"/>
  <c r="S25" i="5"/>
  <c r="S116" i="5"/>
  <c r="S23" i="5"/>
  <c r="S51" i="5"/>
  <c r="S117" i="5"/>
  <c r="T123" i="5"/>
  <c r="T13" i="5"/>
  <c r="S123" i="5"/>
  <c r="S86" i="5"/>
  <c r="S105" i="5"/>
  <c r="T79" i="5"/>
  <c r="S119" i="5"/>
  <c r="S114" i="5"/>
  <c r="S107" i="5"/>
  <c r="T48" i="5"/>
  <c r="S56" i="5"/>
  <c r="S108" i="5"/>
  <c r="S15" i="5"/>
  <c r="T45" i="5"/>
  <c r="S14" i="5"/>
  <c r="S17" i="5"/>
  <c r="T7" i="5"/>
  <c r="S47" i="5"/>
  <c r="S42" i="5"/>
  <c r="T104" i="5"/>
  <c r="S112" i="5"/>
  <c r="T69" i="5"/>
  <c r="T107" i="5"/>
  <c r="T38" i="5"/>
  <c r="S78" i="5"/>
  <c r="S97" i="5"/>
  <c r="T71" i="5"/>
  <c r="S111" i="5"/>
  <c r="S106" i="5"/>
  <c r="S99" i="5"/>
  <c r="T40" i="5"/>
  <c r="S48" i="5"/>
  <c r="T94" i="5"/>
  <c r="T11" i="5"/>
  <c r="T18" i="5"/>
  <c r="T46" i="5"/>
  <c r="S88" i="5"/>
  <c r="T113" i="5"/>
  <c r="T51" i="5"/>
  <c r="T73" i="5"/>
  <c r="T92" i="5"/>
  <c r="S68" i="5"/>
  <c r="T106" i="5"/>
  <c r="T101" i="5"/>
  <c r="S37" i="5"/>
  <c r="S70" i="5"/>
  <c r="S89" i="5"/>
  <c r="T63" i="5"/>
  <c r="S103" i="5"/>
  <c r="S98" i="5"/>
  <c r="S91" i="5"/>
  <c r="T32" i="5"/>
  <c r="S40" i="5"/>
  <c r="S92" i="5"/>
  <c r="T130" i="5"/>
  <c r="T61" i="5"/>
  <c r="T99" i="5"/>
  <c r="T91" i="5"/>
  <c r="T97" i="5"/>
  <c r="T116" i="5"/>
  <c r="S125" i="5"/>
  <c r="T30" i="5"/>
  <c r="S64" i="5"/>
  <c r="T21" i="5"/>
  <c r="S9" i="5"/>
  <c r="T102" i="5"/>
  <c r="S62" i="5"/>
  <c r="S81" i="5"/>
  <c r="T55" i="5"/>
  <c r="S95" i="5"/>
  <c r="S90" i="5"/>
  <c r="S83" i="5"/>
  <c r="T49" i="5"/>
  <c r="T89" i="5"/>
  <c r="T108" i="5"/>
  <c r="S84" i="5"/>
  <c r="T122" i="5"/>
  <c r="T117" i="5"/>
  <c r="S85" i="5"/>
  <c r="S27" i="5"/>
  <c r="S109" i="5"/>
  <c r="T115" i="5"/>
  <c r="S54" i="5"/>
  <c r="S73" i="5"/>
  <c r="T47" i="5"/>
  <c r="S87" i="5"/>
  <c r="S82" i="5"/>
  <c r="S67" i="5"/>
  <c r="T8" i="5"/>
  <c r="S24" i="5"/>
  <c r="S76" i="5"/>
  <c r="T114" i="5"/>
  <c r="S110" i="5"/>
  <c r="S129" i="5"/>
  <c r="T103" i="5"/>
  <c r="T10" i="5"/>
  <c r="S19" i="5"/>
  <c r="S10" i="5"/>
  <c r="T72" i="5"/>
  <c r="S80" i="5"/>
  <c r="T37" i="5"/>
  <c r="T75" i="5"/>
  <c r="T85" i="5"/>
  <c r="S53" i="5"/>
  <c r="T81" i="5"/>
  <c r="S44" i="5"/>
  <c r="P3" i="4" l="1"/>
  <c r="C4" i="5"/>
  <c r="D4" i="5"/>
  <c r="E4" i="5"/>
  <c r="E131" i="5"/>
  <c r="X131" i="5" s="1"/>
  <c r="E132" i="5"/>
  <c r="X132" i="5" s="1"/>
  <c r="E133" i="5"/>
  <c r="X133" i="5" s="1"/>
  <c r="E134" i="5"/>
  <c r="X134" i="5" s="1"/>
  <c r="E135" i="5"/>
  <c r="E136" i="5"/>
  <c r="E137" i="5"/>
  <c r="X137" i="5" s="1"/>
  <c r="E138" i="5"/>
  <c r="X138" i="5" s="1"/>
  <c r="E139" i="5"/>
  <c r="X139" i="5" s="1"/>
  <c r="E140" i="5"/>
  <c r="X140" i="5" s="1"/>
  <c r="E141" i="5"/>
  <c r="X141" i="5" s="1"/>
  <c r="E142" i="5"/>
  <c r="X142" i="5" s="1"/>
  <c r="E143" i="5"/>
  <c r="E144" i="5"/>
  <c r="E145" i="5"/>
  <c r="E146" i="5"/>
  <c r="X146" i="5" s="1"/>
  <c r="E147" i="5"/>
  <c r="E148" i="5"/>
  <c r="X148" i="5" s="1"/>
  <c r="E149" i="5"/>
  <c r="X149" i="5" s="1"/>
  <c r="E150" i="5"/>
  <c r="X150" i="5" s="1"/>
  <c r="E151" i="5"/>
  <c r="E152" i="5"/>
  <c r="E153" i="5"/>
  <c r="E154" i="5"/>
  <c r="X154" i="5" s="1"/>
  <c r="E155" i="5"/>
  <c r="X155" i="5" s="1"/>
  <c r="E156" i="5"/>
  <c r="X156" i="5" s="1"/>
  <c r="E157" i="5"/>
  <c r="X157" i="5" s="1"/>
  <c r="E158" i="5"/>
  <c r="X158" i="5" s="1"/>
  <c r="E159" i="5"/>
  <c r="E160" i="5"/>
  <c r="E161" i="5"/>
  <c r="E162" i="5"/>
  <c r="X162" i="5" s="1"/>
  <c r="E163" i="5"/>
  <c r="E164" i="5"/>
  <c r="X164" i="5" s="1"/>
  <c r="E165" i="5"/>
  <c r="X165" i="5" s="1"/>
  <c r="E166" i="5"/>
  <c r="X166" i="5" s="1"/>
  <c r="E167" i="5"/>
  <c r="E168" i="5"/>
  <c r="E169" i="5"/>
  <c r="X169" i="5" s="1"/>
  <c r="E170" i="5"/>
  <c r="X170" i="5" s="1"/>
  <c r="E171" i="5"/>
  <c r="X171" i="5" s="1"/>
  <c r="E172" i="5"/>
  <c r="X172" i="5" s="1"/>
  <c r="E173" i="5"/>
  <c r="X173" i="5" s="1"/>
  <c r="E174" i="5"/>
  <c r="X174" i="5" s="1"/>
  <c r="E175" i="5"/>
  <c r="E176" i="5"/>
  <c r="E177" i="5"/>
  <c r="X177" i="5" s="1"/>
  <c r="E178" i="5"/>
  <c r="X178" i="5" s="1"/>
  <c r="E179" i="5"/>
  <c r="E180" i="5"/>
  <c r="X180" i="5" s="1"/>
  <c r="E181" i="5"/>
  <c r="X181" i="5" s="1"/>
  <c r="E182" i="5"/>
  <c r="X182" i="5" s="1"/>
  <c r="E183" i="5"/>
  <c r="E184" i="5"/>
  <c r="E185" i="5"/>
  <c r="X185" i="5" s="1"/>
  <c r="E186" i="5"/>
  <c r="X186" i="5" s="1"/>
  <c r="E187" i="5"/>
  <c r="X187" i="5" s="1"/>
  <c r="E188" i="5"/>
  <c r="X188" i="5" s="1"/>
  <c r="E189" i="5"/>
  <c r="X189" i="5" s="1"/>
  <c r="E190" i="5"/>
  <c r="X190" i="5" s="1"/>
  <c r="E191" i="5"/>
  <c r="E192" i="5"/>
  <c r="E193" i="5"/>
  <c r="E194" i="5"/>
  <c r="X194" i="5" s="1"/>
  <c r="E195" i="5"/>
  <c r="X195" i="5" s="1"/>
  <c r="E196" i="5"/>
  <c r="X196" i="5" s="1"/>
  <c r="E197" i="5"/>
  <c r="X197" i="5" s="1"/>
  <c r="E198" i="5"/>
  <c r="X198" i="5" s="1"/>
  <c r="E199" i="5"/>
  <c r="E200" i="5"/>
  <c r="E201" i="5"/>
  <c r="E202" i="5"/>
  <c r="X202" i="5" s="1"/>
  <c r="E203" i="5"/>
  <c r="E204" i="5"/>
  <c r="X204" i="5" s="1"/>
  <c r="E205" i="5"/>
  <c r="X205" i="5" s="1"/>
  <c r="E206" i="5"/>
  <c r="X206" i="5" s="1"/>
  <c r="E207" i="5"/>
  <c r="E208" i="5"/>
  <c r="E209" i="5"/>
  <c r="E210" i="5"/>
  <c r="X210" i="5" s="1"/>
  <c r="E211" i="5"/>
  <c r="E212" i="5"/>
  <c r="X212" i="5" s="1"/>
  <c r="E213" i="5"/>
  <c r="X213" i="5" s="1"/>
  <c r="E214" i="5"/>
  <c r="X214" i="5" s="1"/>
  <c r="E215" i="5"/>
  <c r="E216" i="5"/>
  <c r="E217" i="5"/>
  <c r="E218" i="5"/>
  <c r="X218" i="5" s="1"/>
  <c r="E219" i="5"/>
  <c r="X219" i="5" s="1"/>
  <c r="E220" i="5"/>
  <c r="X220" i="5" s="1"/>
  <c r="E221" i="5"/>
  <c r="X221" i="5" s="1"/>
  <c r="E222" i="5"/>
  <c r="X222" i="5" s="1"/>
  <c r="E223" i="5"/>
  <c r="E224" i="5"/>
  <c r="E225" i="5"/>
  <c r="E226" i="5"/>
  <c r="X226" i="5" s="1"/>
  <c r="E227" i="5"/>
  <c r="X227" i="5" s="1"/>
  <c r="E228" i="5"/>
  <c r="X228" i="5" s="1"/>
  <c r="E229" i="5"/>
  <c r="X229" i="5" s="1"/>
  <c r="E230" i="5"/>
  <c r="X230" i="5" s="1"/>
  <c r="E231" i="5"/>
  <c r="E232" i="5"/>
  <c r="E233" i="5"/>
  <c r="E234" i="5"/>
  <c r="X234" i="5" s="1"/>
  <c r="E235" i="5"/>
  <c r="E236" i="5"/>
  <c r="X236" i="5" s="1"/>
  <c r="E237" i="5"/>
  <c r="X237" i="5" s="1"/>
  <c r="E238" i="5"/>
  <c r="X238" i="5" s="1"/>
  <c r="E239" i="5"/>
  <c r="E240" i="5"/>
  <c r="E241" i="5"/>
  <c r="E242" i="5"/>
  <c r="X242" i="5" s="1"/>
  <c r="E243" i="5"/>
  <c r="X243" i="5" s="1"/>
  <c r="E244" i="5"/>
  <c r="X244" i="5" s="1"/>
  <c r="E245" i="5"/>
  <c r="X245" i="5" s="1"/>
  <c r="E246" i="5"/>
  <c r="X246" i="5" s="1"/>
  <c r="E247" i="5"/>
  <c r="E248" i="5"/>
  <c r="E249" i="5"/>
  <c r="E250" i="5"/>
  <c r="X250" i="5" s="1"/>
  <c r="E251" i="5"/>
  <c r="X251" i="5" s="1"/>
  <c r="E252" i="5"/>
  <c r="X252" i="5" s="1"/>
  <c r="E253" i="5"/>
  <c r="X253" i="5" s="1"/>
  <c r="E254" i="5"/>
  <c r="X254" i="5" s="1"/>
  <c r="E255" i="5"/>
  <c r="E256" i="5"/>
  <c r="E257" i="5"/>
  <c r="X257" i="5" s="1"/>
  <c r="E258" i="5"/>
  <c r="X258" i="5" s="1"/>
  <c r="E259" i="5"/>
  <c r="X259" i="5" s="1"/>
  <c r="E260" i="5"/>
  <c r="X260" i="5" s="1"/>
  <c r="E261" i="5"/>
  <c r="X261" i="5" s="1"/>
  <c r="E262" i="5"/>
  <c r="X262" i="5" s="1"/>
  <c r="E263" i="5"/>
  <c r="E264" i="5"/>
  <c r="E265" i="5"/>
  <c r="E266" i="5"/>
  <c r="X266" i="5" s="1"/>
  <c r="E267" i="5"/>
  <c r="X267" i="5" s="1"/>
  <c r="E268" i="5"/>
  <c r="X268" i="5" s="1"/>
  <c r="E269" i="5"/>
  <c r="X269" i="5" s="1"/>
  <c r="E270" i="5"/>
  <c r="X270" i="5" s="1"/>
  <c r="E271" i="5"/>
  <c r="E272" i="5"/>
  <c r="E273" i="5"/>
  <c r="X273" i="5" s="1"/>
  <c r="E274" i="5"/>
  <c r="X274" i="5" s="1"/>
  <c r="E275" i="5"/>
  <c r="X275" i="5" s="1"/>
  <c r="E276" i="5"/>
  <c r="X276" i="5" s="1"/>
  <c r="E277" i="5"/>
  <c r="X277" i="5" s="1"/>
  <c r="E278" i="5"/>
  <c r="X278" i="5" s="1"/>
  <c r="E279" i="5"/>
  <c r="E280" i="5"/>
  <c r="E281" i="5"/>
  <c r="E282" i="5"/>
  <c r="X282" i="5" s="1"/>
  <c r="E283" i="5"/>
  <c r="X283" i="5" s="1"/>
  <c r="E284" i="5"/>
  <c r="X284" i="5" s="1"/>
  <c r="E285" i="5"/>
  <c r="X285" i="5" s="1"/>
  <c r="E286" i="5"/>
  <c r="X286" i="5" s="1"/>
  <c r="E287" i="5"/>
  <c r="E288" i="5"/>
  <c r="E289" i="5"/>
  <c r="X289" i="5" s="1"/>
  <c r="E290" i="5"/>
  <c r="X290" i="5" s="1"/>
  <c r="E291" i="5"/>
  <c r="X291" i="5" s="1"/>
  <c r="E292" i="5"/>
  <c r="X292" i="5" s="1"/>
  <c r="E293" i="5"/>
  <c r="X293" i="5" s="1"/>
  <c r="E294" i="5"/>
  <c r="X294" i="5" s="1"/>
  <c r="E295" i="5"/>
  <c r="E296" i="5"/>
  <c r="E297" i="5"/>
  <c r="E298" i="5"/>
  <c r="E299" i="5"/>
  <c r="X299" i="5" s="1"/>
  <c r="E300" i="5"/>
  <c r="X300" i="5" s="1"/>
  <c r="E301" i="5"/>
  <c r="X301" i="5" s="1"/>
  <c r="E302" i="5"/>
  <c r="X302" i="5" s="1"/>
  <c r="E303" i="5"/>
  <c r="E304" i="5"/>
  <c r="E305" i="5"/>
  <c r="E306" i="5"/>
  <c r="X306" i="5" s="1"/>
  <c r="E307" i="5"/>
  <c r="X307" i="5" s="1"/>
  <c r="E308" i="5"/>
  <c r="X308" i="5" s="1"/>
  <c r="E309" i="5"/>
  <c r="X309" i="5" s="1"/>
  <c r="E310" i="5"/>
  <c r="X310" i="5" s="1"/>
  <c r="E311" i="5"/>
  <c r="E312" i="5"/>
  <c r="E313" i="5"/>
  <c r="E314" i="5"/>
  <c r="X314" i="5" s="1"/>
  <c r="E315" i="5"/>
  <c r="X315" i="5" s="1"/>
  <c r="E316" i="5"/>
  <c r="X316" i="5" s="1"/>
  <c r="E317" i="5"/>
  <c r="X317" i="5" s="1"/>
  <c r="E318" i="5"/>
  <c r="X318" i="5" s="1"/>
  <c r="E319" i="5"/>
  <c r="E320" i="5"/>
  <c r="E321" i="5"/>
  <c r="E322" i="5"/>
  <c r="X322" i="5" s="1"/>
  <c r="E323" i="5"/>
  <c r="X323" i="5" s="1"/>
  <c r="E324" i="5"/>
  <c r="X324" i="5" s="1"/>
  <c r="E325" i="5"/>
  <c r="X325" i="5" s="1"/>
  <c r="E326" i="5"/>
  <c r="X326" i="5" s="1"/>
  <c r="E327" i="5"/>
  <c r="E328" i="5"/>
  <c r="E329" i="5"/>
  <c r="E330" i="5"/>
  <c r="X330" i="5" s="1"/>
  <c r="E331" i="5"/>
  <c r="X331" i="5" s="1"/>
  <c r="E332" i="5"/>
  <c r="X332" i="5" s="1"/>
  <c r="E333" i="5"/>
  <c r="X333" i="5" s="1"/>
  <c r="E334" i="5"/>
  <c r="X334" i="5" s="1"/>
  <c r="E335" i="5"/>
  <c r="E336" i="5"/>
  <c r="E337" i="5"/>
  <c r="E338" i="5"/>
  <c r="X338" i="5" s="1"/>
  <c r="E339" i="5"/>
  <c r="X339" i="5" s="1"/>
  <c r="E340" i="5"/>
  <c r="X340" i="5" s="1"/>
  <c r="E341" i="5"/>
  <c r="X341" i="5" s="1"/>
  <c r="E342" i="5"/>
  <c r="X342" i="5" s="1"/>
  <c r="E343" i="5"/>
  <c r="E344" i="5"/>
  <c r="E345" i="5"/>
  <c r="E346" i="5"/>
  <c r="X346" i="5" s="1"/>
  <c r="E347" i="5"/>
  <c r="X347" i="5" s="1"/>
  <c r="E348" i="5"/>
  <c r="X348" i="5" s="1"/>
  <c r="E349" i="5"/>
  <c r="X349" i="5" s="1"/>
  <c r="E350" i="5"/>
  <c r="X350" i="5" s="1"/>
  <c r="E351" i="5"/>
  <c r="E352" i="5"/>
  <c r="E353" i="5"/>
  <c r="E354" i="5"/>
  <c r="X354" i="5" s="1"/>
  <c r="E355" i="5"/>
  <c r="X355" i="5" s="1"/>
  <c r="E356" i="5"/>
  <c r="X356" i="5" s="1"/>
  <c r="E357" i="5"/>
  <c r="X357" i="5" s="1"/>
  <c r="E358" i="5"/>
  <c r="X358" i="5" s="1"/>
  <c r="E359" i="5"/>
  <c r="E360" i="5"/>
  <c r="E361" i="5"/>
  <c r="E362" i="5"/>
  <c r="X362" i="5" s="1"/>
  <c r="E363" i="5"/>
  <c r="E364" i="5"/>
  <c r="X364" i="5" s="1"/>
  <c r="E365" i="5"/>
  <c r="X365" i="5" s="1"/>
  <c r="E366" i="5"/>
  <c r="X366" i="5" s="1"/>
  <c r="E367" i="5"/>
  <c r="E368" i="5"/>
  <c r="E369" i="5"/>
  <c r="E370" i="5"/>
  <c r="X370" i="5" s="1"/>
  <c r="E371" i="5"/>
  <c r="X371" i="5" s="1"/>
  <c r="E372" i="5"/>
  <c r="X372" i="5" s="1"/>
  <c r="E373" i="5"/>
  <c r="X373" i="5" s="1"/>
  <c r="E374" i="5"/>
  <c r="X374" i="5" s="1"/>
  <c r="E375" i="5"/>
  <c r="E376" i="5"/>
  <c r="E377" i="5"/>
  <c r="E378" i="5"/>
  <c r="X378" i="5" s="1"/>
  <c r="E379" i="5"/>
  <c r="X379" i="5" s="1"/>
  <c r="E380" i="5"/>
  <c r="X380" i="5" s="1"/>
  <c r="E381" i="5"/>
  <c r="X381" i="5" s="1"/>
  <c r="E382" i="5"/>
  <c r="X382" i="5" s="1"/>
  <c r="E383" i="5"/>
  <c r="E384" i="5"/>
  <c r="E385" i="5"/>
  <c r="X385" i="5" s="1"/>
  <c r="E386" i="5"/>
  <c r="X386" i="5" s="1"/>
  <c r="E387" i="5"/>
  <c r="X387" i="5" s="1"/>
  <c r="E388" i="5"/>
  <c r="X388" i="5" s="1"/>
  <c r="E389" i="5"/>
  <c r="X389" i="5" s="1"/>
  <c r="E390" i="5"/>
  <c r="X390" i="5" s="1"/>
  <c r="E391" i="5"/>
  <c r="E392" i="5"/>
  <c r="E393" i="5"/>
  <c r="E394" i="5"/>
  <c r="X394" i="5" s="1"/>
  <c r="E395" i="5"/>
  <c r="X395" i="5" s="1"/>
  <c r="E396" i="5"/>
  <c r="X396" i="5" s="1"/>
  <c r="E397" i="5"/>
  <c r="X397" i="5" s="1"/>
  <c r="E398" i="5"/>
  <c r="X398" i="5" s="1"/>
  <c r="E399" i="5"/>
  <c r="E400" i="5"/>
  <c r="E401" i="5"/>
  <c r="E402" i="5"/>
  <c r="X402" i="5" s="1"/>
  <c r="E403" i="5"/>
  <c r="X403" i="5" s="1"/>
  <c r="E404" i="5"/>
  <c r="X404" i="5" s="1"/>
  <c r="E405" i="5"/>
  <c r="X405" i="5" s="1"/>
  <c r="E406" i="5"/>
  <c r="X406" i="5" s="1"/>
  <c r="E407" i="5"/>
  <c r="E408" i="5"/>
  <c r="E409" i="5"/>
  <c r="X409" i="5" s="1"/>
  <c r="E410" i="5"/>
  <c r="X410" i="5" s="1"/>
  <c r="E411" i="5"/>
  <c r="E412" i="5"/>
  <c r="X412" i="5" s="1"/>
  <c r="E413" i="5"/>
  <c r="X413" i="5" s="1"/>
  <c r="E414" i="5"/>
  <c r="X414" i="5" s="1"/>
  <c r="E415" i="5"/>
  <c r="E416" i="5"/>
  <c r="E417" i="5"/>
  <c r="X417" i="5" s="1"/>
  <c r="E418" i="5"/>
  <c r="X418" i="5" s="1"/>
  <c r="E419" i="5"/>
  <c r="E420" i="5"/>
  <c r="X420" i="5" s="1"/>
  <c r="E421" i="5"/>
  <c r="X421" i="5" s="1"/>
  <c r="E422" i="5"/>
  <c r="E423" i="5"/>
  <c r="E424" i="5"/>
  <c r="E425" i="5"/>
  <c r="X425" i="5" s="1"/>
  <c r="E426" i="5"/>
  <c r="X426" i="5" s="1"/>
  <c r="E427" i="5"/>
  <c r="E428" i="5"/>
  <c r="X428" i="5" s="1"/>
  <c r="E429" i="5"/>
  <c r="X429" i="5" s="1"/>
  <c r="E430" i="5"/>
  <c r="X430" i="5" s="1"/>
  <c r="E431" i="5"/>
  <c r="E432" i="5"/>
  <c r="E433" i="5"/>
  <c r="X433" i="5" s="1"/>
  <c r="E434" i="5"/>
  <c r="X434" i="5" s="1"/>
  <c r="E435" i="5"/>
  <c r="X435" i="5" s="1"/>
  <c r="E436" i="5"/>
  <c r="X436" i="5" s="1"/>
  <c r="E437" i="5"/>
  <c r="X437" i="5" s="1"/>
  <c r="E438" i="5"/>
  <c r="X438" i="5" s="1"/>
  <c r="E439" i="5"/>
  <c r="E440" i="5"/>
  <c r="E441" i="5"/>
  <c r="E442" i="5"/>
  <c r="X442" i="5" s="1"/>
  <c r="E443" i="5"/>
  <c r="E444" i="5"/>
  <c r="X444" i="5" s="1"/>
  <c r="E445" i="5"/>
  <c r="X445" i="5" s="1"/>
  <c r="E446" i="5"/>
  <c r="X446" i="5" s="1"/>
  <c r="E447" i="5"/>
  <c r="E448" i="5"/>
  <c r="E449" i="5"/>
  <c r="E450" i="5"/>
  <c r="X450" i="5" s="1"/>
  <c r="E451" i="5"/>
  <c r="X451" i="5" s="1"/>
  <c r="E452" i="5"/>
  <c r="X452" i="5" s="1"/>
  <c r="E453" i="5"/>
  <c r="X453" i="5" s="1"/>
  <c r="E454" i="5"/>
  <c r="X454" i="5" s="1"/>
  <c r="E455" i="5"/>
  <c r="E456" i="5"/>
  <c r="E457" i="5"/>
  <c r="E458" i="5"/>
  <c r="X458" i="5" s="1"/>
  <c r="E459" i="5"/>
  <c r="X459" i="5" s="1"/>
  <c r="E460" i="5"/>
  <c r="X460" i="5" s="1"/>
  <c r="E461" i="5"/>
  <c r="X461" i="5" s="1"/>
  <c r="E462" i="5"/>
  <c r="X462" i="5" s="1"/>
  <c r="E463" i="5"/>
  <c r="E464" i="5"/>
  <c r="E465" i="5"/>
  <c r="E466" i="5"/>
  <c r="X466" i="5" s="1"/>
  <c r="E467" i="5"/>
  <c r="X467" i="5" s="1"/>
  <c r="E468" i="5"/>
  <c r="X468" i="5" s="1"/>
  <c r="E469" i="5"/>
  <c r="X469" i="5" s="1"/>
  <c r="E470" i="5"/>
  <c r="X470" i="5" s="1"/>
  <c r="E471" i="5"/>
  <c r="E472" i="5"/>
  <c r="E473" i="5"/>
  <c r="E474" i="5"/>
  <c r="X474" i="5" s="1"/>
  <c r="E475" i="5"/>
  <c r="E476" i="5"/>
  <c r="X476" i="5" s="1"/>
  <c r="E477" i="5"/>
  <c r="X477" i="5" s="1"/>
  <c r="E478" i="5"/>
  <c r="X478" i="5" s="1"/>
  <c r="E479" i="5"/>
  <c r="E480" i="5"/>
  <c r="E481" i="5"/>
  <c r="E482" i="5"/>
  <c r="X482" i="5" s="1"/>
  <c r="E483" i="5"/>
  <c r="X483" i="5" s="1"/>
  <c r="E484" i="5"/>
  <c r="X484" i="5" s="1"/>
  <c r="E485" i="5"/>
  <c r="X485" i="5" s="1"/>
  <c r="E486" i="5"/>
  <c r="X486" i="5" s="1"/>
  <c r="E487" i="5"/>
  <c r="E488" i="5"/>
  <c r="E489" i="5"/>
  <c r="E490" i="5"/>
  <c r="X490" i="5" s="1"/>
  <c r="E491" i="5"/>
  <c r="X491" i="5" s="1"/>
  <c r="E492" i="5"/>
  <c r="X492" i="5" s="1"/>
  <c r="E493" i="5"/>
  <c r="X493" i="5" s="1"/>
  <c r="E494" i="5"/>
  <c r="X494" i="5" s="1"/>
  <c r="E495" i="5"/>
  <c r="E496" i="5"/>
  <c r="E497" i="5"/>
  <c r="E498" i="5"/>
  <c r="X498" i="5" s="1"/>
  <c r="E499" i="5"/>
  <c r="X499" i="5" s="1"/>
  <c r="E500" i="5"/>
  <c r="X500" i="5" s="1"/>
  <c r="E501" i="5"/>
  <c r="X501" i="5" s="1"/>
  <c r="E502" i="5"/>
  <c r="X502" i="5" s="1"/>
  <c r="E503" i="5"/>
  <c r="E504" i="5"/>
  <c r="E505" i="5"/>
  <c r="E506" i="5"/>
  <c r="X506" i="5" s="1"/>
  <c r="E507" i="5"/>
  <c r="E508" i="5"/>
  <c r="X508" i="5" s="1"/>
  <c r="E509" i="5"/>
  <c r="X509" i="5" s="1"/>
  <c r="E510" i="5"/>
  <c r="X510" i="5" s="1"/>
  <c r="E511" i="5"/>
  <c r="E512" i="5"/>
  <c r="E513" i="5"/>
  <c r="E514" i="5"/>
  <c r="X514" i="5" s="1"/>
  <c r="E515" i="5"/>
  <c r="X515" i="5" s="1"/>
  <c r="E516" i="5"/>
  <c r="X516" i="5" s="1"/>
  <c r="E517" i="5"/>
  <c r="X517" i="5" s="1"/>
  <c r="E518" i="5"/>
  <c r="X518" i="5" s="1"/>
  <c r="E519" i="5"/>
  <c r="E520" i="5"/>
  <c r="E521" i="5"/>
  <c r="E522" i="5"/>
  <c r="X522" i="5" s="1"/>
  <c r="E523" i="5"/>
  <c r="X523" i="5" s="1"/>
  <c r="E524" i="5"/>
  <c r="X524" i="5" s="1"/>
  <c r="E525" i="5"/>
  <c r="X525" i="5" s="1"/>
  <c r="E526" i="5"/>
  <c r="X526" i="5" s="1"/>
  <c r="E527" i="5"/>
  <c r="E528" i="5"/>
  <c r="E529" i="5"/>
  <c r="E530" i="5"/>
  <c r="X530" i="5" s="1"/>
  <c r="E531" i="5"/>
  <c r="E532" i="5"/>
  <c r="X532" i="5" s="1"/>
  <c r="E533" i="5"/>
  <c r="X533" i="5" s="1"/>
  <c r="E534" i="5"/>
  <c r="X534" i="5" s="1"/>
  <c r="E535" i="5"/>
  <c r="E536" i="5"/>
  <c r="E537" i="5"/>
  <c r="E538" i="5"/>
  <c r="X538" i="5" s="1"/>
  <c r="E539" i="5"/>
  <c r="X539" i="5" s="1"/>
  <c r="E540" i="5"/>
  <c r="X540" i="5" s="1"/>
  <c r="E541" i="5"/>
  <c r="X541" i="5" s="1"/>
  <c r="E542" i="5"/>
  <c r="X542" i="5" s="1"/>
  <c r="E543" i="5"/>
  <c r="E544" i="5"/>
  <c r="E545" i="5"/>
  <c r="E546" i="5"/>
  <c r="X546" i="5" s="1"/>
  <c r="E547" i="5"/>
  <c r="X547" i="5" s="1"/>
  <c r="E548" i="5"/>
  <c r="X548" i="5" s="1"/>
  <c r="E549" i="5"/>
  <c r="X549" i="5" s="1"/>
  <c r="E550" i="5"/>
  <c r="X550" i="5" s="1"/>
  <c r="E551" i="5"/>
  <c r="E552" i="5"/>
  <c r="E553" i="5"/>
  <c r="E554" i="5"/>
  <c r="X554" i="5" s="1"/>
  <c r="E555" i="5"/>
  <c r="X555" i="5" s="1"/>
  <c r="E556" i="5"/>
  <c r="X556" i="5" s="1"/>
  <c r="E557" i="5"/>
  <c r="X557" i="5" s="1"/>
  <c r="E558" i="5"/>
  <c r="X558" i="5" s="1"/>
  <c r="E559" i="5"/>
  <c r="E560" i="5"/>
  <c r="E561" i="5"/>
  <c r="E562" i="5"/>
  <c r="X562" i="5" s="1"/>
  <c r="E563" i="5"/>
  <c r="X563" i="5" s="1"/>
  <c r="E564" i="5"/>
  <c r="X564" i="5" s="1"/>
  <c r="E565" i="5"/>
  <c r="X565" i="5" s="1"/>
  <c r="E566" i="5"/>
  <c r="X566" i="5" s="1"/>
  <c r="E567" i="5"/>
  <c r="E568" i="5"/>
  <c r="E569" i="5"/>
  <c r="E570" i="5"/>
  <c r="X570" i="5" s="1"/>
  <c r="E571" i="5"/>
  <c r="X571" i="5" s="1"/>
  <c r="E572" i="5"/>
  <c r="X572" i="5" s="1"/>
  <c r="E573" i="5"/>
  <c r="X573" i="5" s="1"/>
  <c r="E574" i="5"/>
  <c r="X574" i="5" s="1"/>
  <c r="E575" i="5"/>
  <c r="E576" i="5"/>
  <c r="E577" i="5"/>
  <c r="E578" i="5"/>
  <c r="X578" i="5" s="1"/>
  <c r="E579" i="5"/>
  <c r="X579" i="5" s="1"/>
  <c r="E580" i="5"/>
  <c r="X580" i="5" s="1"/>
  <c r="E581" i="5"/>
  <c r="X581" i="5" s="1"/>
  <c r="E582" i="5"/>
  <c r="X582" i="5" s="1"/>
  <c r="E583" i="5"/>
  <c r="E584" i="5"/>
  <c r="E585" i="5"/>
  <c r="E586" i="5"/>
  <c r="X586" i="5" s="1"/>
  <c r="E587" i="5"/>
  <c r="E588" i="5"/>
  <c r="X588" i="5" s="1"/>
  <c r="E589" i="5"/>
  <c r="X589" i="5" s="1"/>
  <c r="E590" i="5"/>
  <c r="E591" i="5"/>
  <c r="E592" i="5"/>
  <c r="E593" i="5"/>
  <c r="E594" i="5"/>
  <c r="X594" i="5" s="1"/>
  <c r="E595" i="5"/>
  <c r="E596" i="5"/>
  <c r="X596" i="5" s="1"/>
  <c r="E597" i="5"/>
  <c r="X597" i="5" s="1"/>
  <c r="E598" i="5"/>
  <c r="X598" i="5" s="1"/>
  <c r="E599" i="5"/>
  <c r="E600" i="5"/>
  <c r="E601" i="5"/>
  <c r="E602" i="5"/>
  <c r="X602" i="5" s="1"/>
  <c r="E603" i="5"/>
  <c r="E604" i="5"/>
  <c r="X604" i="5" s="1"/>
  <c r="E605" i="5"/>
  <c r="X605" i="5" s="1"/>
  <c r="E606" i="5"/>
  <c r="X606" i="5" s="1"/>
  <c r="E607" i="5"/>
  <c r="E608" i="5"/>
  <c r="E609" i="5"/>
  <c r="E610" i="5"/>
  <c r="X610" i="5" s="1"/>
  <c r="E611" i="5"/>
  <c r="X611" i="5" s="1"/>
  <c r="E612" i="5"/>
  <c r="X612" i="5" s="1"/>
  <c r="E613" i="5"/>
  <c r="X613" i="5" s="1"/>
  <c r="E614" i="5"/>
  <c r="X614" i="5" s="1"/>
  <c r="E615" i="5"/>
  <c r="E616" i="5"/>
  <c r="E617" i="5"/>
  <c r="E618" i="5"/>
  <c r="X618" i="5" s="1"/>
  <c r="E619" i="5"/>
  <c r="X619" i="5" s="1"/>
  <c r="E620" i="5"/>
  <c r="X620" i="5" s="1"/>
  <c r="E621" i="5"/>
  <c r="X621" i="5" s="1"/>
  <c r="E622" i="5"/>
  <c r="X622" i="5" s="1"/>
  <c r="E623" i="5"/>
  <c r="E624" i="5"/>
  <c r="E625" i="5"/>
  <c r="E626" i="5"/>
  <c r="X626" i="5" s="1"/>
  <c r="E627" i="5"/>
  <c r="X627" i="5" s="1"/>
  <c r="E628" i="5"/>
  <c r="X628" i="5" s="1"/>
  <c r="E629" i="5"/>
  <c r="X629" i="5" s="1"/>
  <c r="E630" i="5"/>
  <c r="E631" i="5"/>
  <c r="E632" i="5"/>
  <c r="E633" i="5"/>
  <c r="E634" i="5"/>
  <c r="X634" i="5" s="1"/>
  <c r="E635" i="5"/>
  <c r="E636" i="5"/>
  <c r="X636" i="5" s="1"/>
  <c r="E637" i="5"/>
  <c r="X637" i="5" s="1"/>
  <c r="E638" i="5"/>
  <c r="X638" i="5" s="1"/>
  <c r="E639" i="5"/>
  <c r="E640" i="5"/>
  <c r="E641" i="5"/>
  <c r="E642" i="5"/>
  <c r="X642" i="5" s="1"/>
  <c r="E643" i="5"/>
  <c r="X643" i="5" s="1"/>
  <c r="E644" i="5"/>
  <c r="X644" i="5" s="1"/>
  <c r="E645" i="5"/>
  <c r="X645" i="5" s="1"/>
  <c r="E646" i="5"/>
  <c r="X646" i="5" s="1"/>
  <c r="E647" i="5"/>
  <c r="E648" i="5"/>
  <c r="E649" i="5"/>
  <c r="E650" i="5"/>
  <c r="X650" i="5" s="1"/>
  <c r="E651" i="5"/>
  <c r="X651" i="5" s="1"/>
  <c r="E652" i="5"/>
  <c r="X652" i="5" s="1"/>
  <c r="E653" i="5"/>
  <c r="X653" i="5" s="1"/>
  <c r="E654" i="5"/>
  <c r="X654" i="5" s="1"/>
  <c r="E655" i="5"/>
  <c r="E656" i="5"/>
  <c r="E657" i="5"/>
  <c r="E658" i="5"/>
  <c r="X658" i="5" s="1"/>
  <c r="E659" i="5"/>
  <c r="E660" i="5"/>
  <c r="X660" i="5" s="1"/>
  <c r="E661" i="5"/>
  <c r="X661" i="5" s="1"/>
  <c r="E662" i="5"/>
  <c r="X662" i="5" s="1"/>
  <c r="E663" i="5"/>
  <c r="E664" i="5"/>
  <c r="E665" i="5"/>
  <c r="E666" i="5"/>
  <c r="X666" i="5" s="1"/>
  <c r="E667" i="5"/>
  <c r="X667" i="5" s="1"/>
  <c r="E668" i="5"/>
  <c r="X668" i="5" s="1"/>
  <c r="E669" i="5"/>
  <c r="X669" i="5" s="1"/>
  <c r="E670" i="5"/>
  <c r="X670" i="5" s="1"/>
  <c r="E671" i="5"/>
  <c r="E672" i="5"/>
  <c r="E673" i="5"/>
  <c r="E674" i="5"/>
  <c r="E675" i="5"/>
  <c r="X675" i="5" s="1"/>
  <c r="E676" i="5"/>
  <c r="X676" i="5" s="1"/>
  <c r="E677" i="5"/>
  <c r="X677" i="5" s="1"/>
  <c r="E678" i="5"/>
  <c r="X678" i="5" s="1"/>
  <c r="E679" i="5"/>
  <c r="E680" i="5"/>
  <c r="E681" i="5"/>
  <c r="E682" i="5"/>
  <c r="X682" i="5" s="1"/>
  <c r="E683" i="5"/>
  <c r="X683" i="5" s="1"/>
  <c r="E684" i="5"/>
  <c r="X684" i="5" s="1"/>
  <c r="E685" i="5"/>
  <c r="X685" i="5" s="1"/>
  <c r="E686" i="5"/>
  <c r="X686" i="5" s="1"/>
  <c r="E687" i="5"/>
  <c r="E688" i="5"/>
  <c r="E689" i="5"/>
  <c r="X689" i="5" s="1"/>
  <c r="E690" i="5"/>
  <c r="X690" i="5" s="1"/>
  <c r="E691" i="5"/>
  <c r="X691" i="5" s="1"/>
  <c r="E692" i="5"/>
  <c r="X692" i="5" s="1"/>
  <c r="E693" i="5"/>
  <c r="X693" i="5" s="1"/>
  <c r="E694" i="5"/>
  <c r="X694" i="5" s="1"/>
  <c r="E695" i="5"/>
  <c r="E696" i="5"/>
  <c r="E697" i="5"/>
  <c r="X697" i="5" s="1"/>
  <c r="E698" i="5"/>
  <c r="X698" i="5" s="1"/>
  <c r="E699" i="5"/>
  <c r="E700" i="5"/>
  <c r="X700" i="5" s="1"/>
  <c r="E701" i="5"/>
  <c r="X701" i="5" s="1"/>
  <c r="E702" i="5"/>
  <c r="X702" i="5" s="1"/>
  <c r="E703" i="5"/>
  <c r="E704" i="5"/>
  <c r="E705" i="5"/>
  <c r="E706" i="5"/>
  <c r="X706" i="5" s="1"/>
  <c r="E707" i="5"/>
  <c r="E708" i="5"/>
  <c r="X708" i="5" s="1"/>
  <c r="E709" i="5"/>
  <c r="X709" i="5" s="1"/>
  <c r="E710" i="5"/>
  <c r="X710" i="5" s="1"/>
  <c r="E711" i="5"/>
  <c r="E712" i="5"/>
  <c r="E713" i="5"/>
  <c r="X713" i="5" s="1"/>
  <c r="E714" i="5"/>
  <c r="X714" i="5" s="1"/>
  <c r="E715" i="5"/>
  <c r="X715" i="5" s="1"/>
  <c r="E716" i="5"/>
  <c r="X716" i="5" s="1"/>
  <c r="E717" i="5"/>
  <c r="X717" i="5" s="1"/>
  <c r="E718" i="5"/>
  <c r="X718" i="5" s="1"/>
  <c r="E719" i="5"/>
  <c r="E720" i="5"/>
  <c r="E721" i="5"/>
  <c r="X721" i="5" s="1"/>
  <c r="E722" i="5"/>
  <c r="X722" i="5" s="1"/>
  <c r="E723" i="5"/>
  <c r="E724" i="5"/>
  <c r="X724" i="5" s="1"/>
  <c r="E725" i="5"/>
  <c r="X725" i="5" s="1"/>
  <c r="E726" i="5"/>
  <c r="X726" i="5" s="1"/>
  <c r="E727" i="5"/>
  <c r="E728" i="5"/>
  <c r="E729" i="5"/>
  <c r="X729" i="5" s="1"/>
  <c r="E730" i="5"/>
  <c r="X730" i="5" s="1"/>
  <c r="E731" i="5"/>
  <c r="X731" i="5" s="1"/>
  <c r="E732" i="5"/>
  <c r="X732" i="5" s="1"/>
  <c r="E733" i="5"/>
  <c r="X733" i="5" s="1"/>
  <c r="E734" i="5"/>
  <c r="X734" i="5" s="1"/>
  <c r="E735" i="5"/>
  <c r="E736" i="5"/>
  <c r="E737" i="5"/>
  <c r="X737" i="5" s="1"/>
  <c r="E738" i="5"/>
  <c r="X738" i="5" s="1"/>
  <c r="E739" i="5"/>
  <c r="X739" i="5" s="1"/>
  <c r="E740" i="5"/>
  <c r="X740" i="5" s="1"/>
  <c r="E741" i="5"/>
  <c r="X741" i="5" s="1"/>
  <c r="E742" i="5"/>
  <c r="X742" i="5" s="1"/>
  <c r="E743" i="5"/>
  <c r="E744" i="5"/>
  <c r="E745" i="5"/>
  <c r="X745" i="5" s="1"/>
  <c r="E746" i="5"/>
  <c r="X746" i="5" s="1"/>
  <c r="E747" i="5"/>
  <c r="E748" i="5"/>
  <c r="X748" i="5" s="1"/>
  <c r="E749" i="5"/>
  <c r="X749" i="5" s="1"/>
  <c r="E750" i="5"/>
  <c r="X750" i="5" s="1"/>
  <c r="E751" i="5"/>
  <c r="E752" i="5"/>
  <c r="E753" i="5"/>
  <c r="X753" i="5" s="1"/>
  <c r="E754" i="5"/>
  <c r="X754" i="5" s="1"/>
  <c r="E755" i="5"/>
  <c r="X755" i="5" s="1"/>
  <c r="E756" i="5"/>
  <c r="X756" i="5" s="1"/>
  <c r="E757" i="5"/>
  <c r="X757" i="5" s="1"/>
  <c r="E758" i="5"/>
  <c r="X758" i="5" s="1"/>
  <c r="E759" i="5"/>
  <c r="E760" i="5"/>
  <c r="E761" i="5"/>
  <c r="X761" i="5" s="1"/>
  <c r="E762" i="5"/>
  <c r="X762" i="5" s="1"/>
  <c r="E763" i="5"/>
  <c r="E764" i="5"/>
  <c r="X764" i="5" s="1"/>
  <c r="E765" i="5"/>
  <c r="X765" i="5" s="1"/>
  <c r="E766" i="5"/>
  <c r="X766" i="5" s="1"/>
  <c r="E767" i="5"/>
  <c r="E768" i="5"/>
  <c r="E769" i="5"/>
  <c r="E770" i="5"/>
  <c r="X770" i="5" s="1"/>
  <c r="E771" i="5"/>
  <c r="E772" i="5"/>
  <c r="X772" i="5" s="1"/>
  <c r="E773" i="5"/>
  <c r="X773" i="5" s="1"/>
  <c r="E774" i="5"/>
  <c r="X774" i="5" s="1"/>
  <c r="E775" i="5"/>
  <c r="E776" i="5"/>
  <c r="E777" i="5"/>
  <c r="E778" i="5"/>
  <c r="X778" i="5" s="1"/>
  <c r="E779" i="5"/>
  <c r="X779" i="5" s="1"/>
  <c r="E780" i="5"/>
  <c r="X780" i="5" s="1"/>
  <c r="E781" i="5"/>
  <c r="X781" i="5" s="1"/>
  <c r="E782" i="5"/>
  <c r="X782" i="5" s="1"/>
  <c r="E783" i="5"/>
  <c r="E784" i="5"/>
  <c r="E785" i="5"/>
  <c r="X785" i="5" s="1"/>
  <c r="E786" i="5"/>
  <c r="X786" i="5" s="1"/>
  <c r="E787" i="5"/>
  <c r="X787" i="5" s="1"/>
  <c r="E788" i="5"/>
  <c r="X788" i="5" s="1"/>
  <c r="E789" i="5"/>
  <c r="X789" i="5" s="1"/>
  <c r="E790" i="5"/>
  <c r="X790" i="5" s="1"/>
  <c r="E791" i="5"/>
  <c r="E792" i="5"/>
  <c r="E793" i="5"/>
  <c r="E794" i="5"/>
  <c r="X794" i="5" s="1"/>
  <c r="E795" i="5"/>
  <c r="X795" i="5" s="1"/>
  <c r="E796" i="5"/>
  <c r="X796" i="5" s="1"/>
  <c r="E797" i="5"/>
  <c r="X797" i="5" s="1"/>
  <c r="E798" i="5"/>
  <c r="X798" i="5" s="1"/>
  <c r="E799" i="5"/>
  <c r="E800" i="5"/>
  <c r="E801" i="5"/>
  <c r="E802" i="5"/>
  <c r="E803" i="5"/>
  <c r="X803" i="5" s="1"/>
  <c r="E804" i="5"/>
  <c r="X804" i="5" s="1"/>
  <c r="E805" i="5"/>
  <c r="X805" i="5" s="1"/>
  <c r="E806" i="5"/>
  <c r="X806" i="5" s="1"/>
  <c r="E807" i="5"/>
  <c r="E808" i="5"/>
  <c r="E809" i="5"/>
  <c r="E810" i="5"/>
  <c r="X810" i="5" s="1"/>
  <c r="E811" i="5"/>
  <c r="X811" i="5" s="1"/>
  <c r="E812" i="5"/>
  <c r="X812" i="5" s="1"/>
  <c r="E813" i="5"/>
  <c r="X813" i="5" s="1"/>
  <c r="E814" i="5"/>
  <c r="X814" i="5" s="1"/>
  <c r="E815" i="5"/>
  <c r="E816" i="5"/>
  <c r="E817" i="5"/>
  <c r="E818" i="5"/>
  <c r="X818" i="5" s="1"/>
  <c r="E819" i="5"/>
  <c r="E820" i="5"/>
  <c r="X820" i="5" s="1"/>
  <c r="E821" i="5"/>
  <c r="X821" i="5" s="1"/>
  <c r="E822" i="5"/>
  <c r="X822" i="5" s="1"/>
  <c r="E823" i="5"/>
  <c r="E824" i="5"/>
  <c r="E825" i="5"/>
  <c r="X825" i="5" s="1"/>
  <c r="E826" i="5"/>
  <c r="X826" i="5" s="1"/>
  <c r="E827" i="5"/>
  <c r="X827" i="5" s="1"/>
  <c r="E828" i="5"/>
  <c r="X828" i="5" s="1"/>
  <c r="E829" i="5"/>
  <c r="X829" i="5" s="1"/>
  <c r="E830" i="5"/>
  <c r="X830" i="5" s="1"/>
  <c r="E831" i="5"/>
  <c r="E832" i="5"/>
  <c r="E833" i="5"/>
  <c r="E834" i="5"/>
  <c r="X834" i="5" s="1"/>
  <c r="E835" i="5"/>
  <c r="X835" i="5" s="1"/>
  <c r="E836" i="5"/>
  <c r="X836" i="5" s="1"/>
  <c r="E837" i="5"/>
  <c r="X837" i="5" s="1"/>
  <c r="E838" i="5"/>
  <c r="X838" i="5" s="1"/>
  <c r="E839" i="5"/>
  <c r="E840" i="5"/>
  <c r="E841" i="5"/>
  <c r="E842" i="5"/>
  <c r="X842" i="5" s="1"/>
  <c r="E843" i="5"/>
  <c r="X843" i="5" s="1"/>
  <c r="E844" i="5"/>
  <c r="X844" i="5" s="1"/>
  <c r="E845" i="5"/>
  <c r="X845" i="5" s="1"/>
  <c r="E846" i="5"/>
  <c r="X846" i="5" s="1"/>
  <c r="E847" i="5"/>
  <c r="E848" i="5"/>
  <c r="E849" i="5"/>
  <c r="E850" i="5"/>
  <c r="X850" i="5" s="1"/>
  <c r="E851" i="5"/>
  <c r="X851" i="5" s="1"/>
  <c r="E852" i="5"/>
  <c r="X852" i="5" s="1"/>
  <c r="E853" i="5"/>
  <c r="X853" i="5" s="1"/>
  <c r="E854" i="5"/>
  <c r="X854" i="5" s="1"/>
  <c r="E855" i="5"/>
  <c r="E856" i="5"/>
  <c r="E857" i="5"/>
  <c r="E858" i="5"/>
  <c r="X858" i="5" s="1"/>
  <c r="E859" i="5"/>
  <c r="X859" i="5" s="1"/>
  <c r="E860" i="5"/>
  <c r="X860" i="5" s="1"/>
  <c r="E861" i="5"/>
  <c r="X861" i="5" s="1"/>
  <c r="E862" i="5"/>
  <c r="X862" i="5" s="1"/>
  <c r="E863" i="5"/>
  <c r="E864" i="5"/>
  <c r="E865" i="5"/>
  <c r="E866" i="5"/>
  <c r="X866" i="5" s="1"/>
  <c r="E867" i="5"/>
  <c r="E868" i="5"/>
  <c r="X868" i="5" s="1"/>
  <c r="E869" i="5"/>
  <c r="X869" i="5" s="1"/>
  <c r="E870" i="5"/>
  <c r="X870" i="5" s="1"/>
  <c r="E871" i="5"/>
  <c r="E872" i="5"/>
  <c r="E873" i="5"/>
  <c r="X873" i="5" s="1"/>
  <c r="E874" i="5"/>
  <c r="X874" i="5" s="1"/>
  <c r="E875" i="5"/>
  <c r="E876" i="5"/>
  <c r="X876" i="5" s="1"/>
  <c r="E877" i="5"/>
  <c r="X877" i="5" s="1"/>
  <c r="E878" i="5"/>
  <c r="E879" i="5"/>
  <c r="E880" i="5"/>
  <c r="E881" i="5"/>
  <c r="X881" i="5" s="1"/>
  <c r="E882" i="5"/>
  <c r="X882" i="5" s="1"/>
  <c r="E883" i="5"/>
  <c r="X883" i="5" s="1"/>
  <c r="E884" i="5"/>
  <c r="X884" i="5" s="1"/>
  <c r="E885" i="5"/>
  <c r="X885" i="5" s="1"/>
  <c r="E886" i="5"/>
  <c r="X886" i="5" s="1"/>
  <c r="E887" i="5"/>
  <c r="E888" i="5"/>
  <c r="E889" i="5"/>
  <c r="E890" i="5"/>
  <c r="X890" i="5" s="1"/>
  <c r="E891" i="5"/>
  <c r="E892" i="5"/>
  <c r="X892" i="5" s="1"/>
  <c r="E893" i="5"/>
  <c r="X893" i="5" s="1"/>
  <c r="E894" i="5"/>
  <c r="X894" i="5" s="1"/>
  <c r="E895" i="5"/>
  <c r="E896" i="5"/>
  <c r="E897" i="5"/>
  <c r="E898" i="5"/>
  <c r="X898" i="5" s="1"/>
  <c r="E899" i="5"/>
  <c r="X899" i="5" s="1"/>
  <c r="E900" i="5"/>
  <c r="X900" i="5" s="1"/>
  <c r="E901" i="5"/>
  <c r="X901" i="5" s="1"/>
  <c r="E902" i="5"/>
  <c r="X902" i="5" s="1"/>
  <c r="E903" i="5"/>
  <c r="E904" i="5"/>
  <c r="E905" i="5"/>
  <c r="X905" i="5" s="1"/>
  <c r="E906" i="5"/>
  <c r="X906" i="5" s="1"/>
  <c r="E907" i="5"/>
  <c r="X907" i="5" s="1"/>
  <c r="E908" i="5"/>
  <c r="X908" i="5" s="1"/>
  <c r="E909" i="5"/>
  <c r="X909" i="5" s="1"/>
  <c r="E910" i="5"/>
  <c r="X910" i="5" s="1"/>
  <c r="E911" i="5"/>
  <c r="E912" i="5"/>
  <c r="E913" i="5"/>
  <c r="X913" i="5" s="1"/>
  <c r="E914" i="5"/>
  <c r="X914" i="5" s="1"/>
  <c r="E915" i="5"/>
  <c r="X915" i="5" s="1"/>
  <c r="E916" i="5"/>
  <c r="X916" i="5" s="1"/>
  <c r="E917" i="5"/>
  <c r="X917" i="5" s="1"/>
  <c r="E918" i="5"/>
  <c r="X918" i="5" s="1"/>
  <c r="E919" i="5"/>
  <c r="E920" i="5"/>
  <c r="E921" i="5"/>
  <c r="E922" i="5"/>
  <c r="X922" i="5" s="1"/>
  <c r="E923" i="5"/>
  <c r="X923" i="5" s="1"/>
  <c r="E924" i="5"/>
  <c r="X924" i="5" s="1"/>
  <c r="E925" i="5"/>
  <c r="X925" i="5" s="1"/>
  <c r="E926" i="5"/>
  <c r="X926" i="5" s="1"/>
  <c r="E927" i="5"/>
  <c r="E928" i="5"/>
  <c r="E929" i="5"/>
  <c r="E930" i="5"/>
  <c r="X930" i="5" s="1"/>
  <c r="E931" i="5"/>
  <c r="X931" i="5" s="1"/>
  <c r="E932" i="5"/>
  <c r="X932" i="5" s="1"/>
  <c r="E933" i="5"/>
  <c r="X933" i="5" s="1"/>
  <c r="E934" i="5"/>
  <c r="X934" i="5" s="1"/>
  <c r="E935" i="5"/>
  <c r="E936" i="5"/>
  <c r="E937" i="5"/>
  <c r="X937" i="5" s="1"/>
  <c r="E938" i="5"/>
  <c r="X938" i="5" s="1"/>
  <c r="E939" i="5"/>
  <c r="X939" i="5" s="1"/>
  <c r="E940" i="5"/>
  <c r="X940" i="5" s="1"/>
  <c r="E941" i="5"/>
  <c r="X941" i="5" s="1"/>
  <c r="E942" i="5"/>
  <c r="X942" i="5" s="1"/>
  <c r="E943" i="5"/>
  <c r="E944" i="5"/>
  <c r="E945" i="5"/>
  <c r="E946" i="5"/>
  <c r="X946" i="5" s="1"/>
  <c r="E947" i="5"/>
  <c r="X947" i="5" s="1"/>
  <c r="E948" i="5"/>
  <c r="X948" i="5" s="1"/>
  <c r="E949" i="5"/>
  <c r="X949" i="5" s="1"/>
  <c r="E950" i="5"/>
  <c r="X950" i="5" s="1"/>
  <c r="E951" i="5"/>
  <c r="E952" i="5"/>
  <c r="E953" i="5"/>
  <c r="X953" i="5" s="1"/>
  <c r="E954" i="5"/>
  <c r="X954" i="5" s="1"/>
  <c r="E955" i="5"/>
  <c r="X955" i="5" s="1"/>
  <c r="E956" i="5"/>
  <c r="X956" i="5" s="1"/>
  <c r="E957" i="5"/>
  <c r="X957" i="5" s="1"/>
  <c r="E958" i="5"/>
  <c r="X958" i="5" s="1"/>
  <c r="E959" i="5"/>
  <c r="E960" i="5"/>
  <c r="E961" i="5"/>
  <c r="E962" i="5"/>
  <c r="X962" i="5" s="1"/>
  <c r="E963" i="5"/>
  <c r="E964" i="5"/>
  <c r="X964" i="5" s="1"/>
  <c r="E965" i="5"/>
  <c r="X965" i="5" s="1"/>
  <c r="E966" i="5"/>
  <c r="X966" i="5" s="1"/>
  <c r="E967" i="5"/>
  <c r="E968" i="5"/>
  <c r="E969" i="5"/>
  <c r="E970" i="5"/>
  <c r="X970" i="5" s="1"/>
  <c r="E971" i="5"/>
  <c r="X971" i="5" s="1"/>
  <c r="E972" i="5"/>
  <c r="X972" i="5" s="1"/>
  <c r="E973" i="5"/>
  <c r="X973" i="5" s="1"/>
  <c r="E974" i="5"/>
  <c r="X974" i="5" s="1"/>
  <c r="E975" i="5"/>
  <c r="E976" i="5"/>
  <c r="E977" i="5"/>
  <c r="E978" i="5"/>
  <c r="X978" i="5" s="1"/>
  <c r="E979" i="5"/>
  <c r="X979" i="5" s="1"/>
  <c r="E980" i="5"/>
  <c r="X980" i="5" s="1"/>
  <c r="E981" i="5"/>
  <c r="X981" i="5" s="1"/>
  <c r="E982" i="5"/>
  <c r="X982" i="5" s="1"/>
  <c r="E983" i="5"/>
  <c r="E984" i="5"/>
  <c r="E985" i="5"/>
  <c r="E986" i="5"/>
  <c r="E987" i="5"/>
  <c r="X987" i="5" s="1"/>
  <c r="E988" i="5"/>
  <c r="X988" i="5" s="1"/>
  <c r="E989" i="5"/>
  <c r="X989" i="5" s="1"/>
  <c r="E990" i="5"/>
  <c r="X990" i="5" s="1"/>
  <c r="E991" i="5"/>
  <c r="E992" i="5"/>
  <c r="E993" i="5"/>
  <c r="E994" i="5"/>
  <c r="X994" i="5" s="1"/>
  <c r="E995" i="5"/>
  <c r="X995" i="5" s="1"/>
  <c r="E996" i="5"/>
  <c r="X996" i="5" s="1"/>
  <c r="E997" i="5"/>
  <c r="X997" i="5" s="1"/>
  <c r="E998" i="5"/>
  <c r="X998" i="5" s="1"/>
  <c r="E999" i="5"/>
  <c r="E1000" i="5"/>
  <c r="E1001" i="5"/>
  <c r="E1002" i="5"/>
  <c r="X1002" i="5" s="1"/>
  <c r="E1003" i="5"/>
  <c r="X1003" i="5" s="1"/>
  <c r="E1004" i="5"/>
  <c r="X1004" i="5" s="1"/>
  <c r="E1005" i="5"/>
  <c r="X1005" i="5" s="1"/>
  <c r="E1006" i="5"/>
  <c r="X1006" i="5" s="1"/>
  <c r="E1007" i="5"/>
  <c r="E1008" i="5"/>
  <c r="E1009" i="5"/>
  <c r="E1010" i="5"/>
  <c r="X1010" i="5" s="1"/>
  <c r="E1011" i="5"/>
  <c r="E1012" i="5"/>
  <c r="X1012" i="5" s="1"/>
  <c r="E1013" i="5"/>
  <c r="X1013" i="5" s="1"/>
  <c r="E1014" i="5"/>
  <c r="X1014" i="5" s="1"/>
  <c r="E1015" i="5"/>
  <c r="E1016" i="5"/>
  <c r="E1017" i="5"/>
  <c r="E1018" i="5"/>
  <c r="X1018" i="5" s="1"/>
  <c r="E1019" i="5"/>
  <c r="E1020" i="5"/>
  <c r="X1020" i="5" s="1"/>
  <c r="E1021" i="5"/>
  <c r="X1021" i="5" s="1"/>
  <c r="E1022" i="5"/>
  <c r="X1022" i="5" s="1"/>
  <c r="E1023" i="5"/>
  <c r="E1024" i="5"/>
  <c r="E1025" i="5"/>
  <c r="X1025" i="5" s="1"/>
  <c r="E1026" i="5"/>
  <c r="X1026" i="5" s="1"/>
  <c r="E1027" i="5"/>
  <c r="X1027" i="5" s="1"/>
  <c r="E1028" i="5"/>
  <c r="X1028" i="5" s="1"/>
  <c r="E1029" i="5"/>
  <c r="X1029" i="5" s="1"/>
  <c r="E1030" i="5"/>
  <c r="X1030" i="5" s="1"/>
  <c r="E1031" i="5"/>
  <c r="E1032" i="5"/>
  <c r="E1033" i="5"/>
  <c r="E1034" i="5"/>
  <c r="X1034" i="5" s="1"/>
  <c r="E1035" i="5"/>
  <c r="X1035" i="5" s="1"/>
  <c r="E1036" i="5"/>
  <c r="X1036" i="5" s="1"/>
  <c r="E1037" i="5"/>
  <c r="X1037" i="5" s="1"/>
  <c r="E1038" i="5"/>
  <c r="X1038" i="5" s="1"/>
  <c r="E1039" i="5"/>
  <c r="E1040" i="5"/>
  <c r="E1041" i="5"/>
  <c r="X1041" i="5" s="1"/>
  <c r="E1042" i="5"/>
  <c r="X1042" i="5" s="1"/>
  <c r="E1043" i="5"/>
  <c r="X1043" i="5" s="1"/>
  <c r="E1044" i="5"/>
  <c r="X1044" i="5" s="1"/>
  <c r="E1045" i="5"/>
  <c r="X1045" i="5" s="1"/>
  <c r="E1046" i="5"/>
  <c r="X1046" i="5" s="1"/>
  <c r="E1047" i="5"/>
  <c r="E1048" i="5"/>
  <c r="E1049" i="5"/>
  <c r="E1050" i="5"/>
  <c r="X1050" i="5" s="1"/>
  <c r="E1051" i="5"/>
  <c r="E1052" i="5"/>
  <c r="X1052" i="5" s="1"/>
  <c r="E1053" i="5"/>
  <c r="X1053" i="5" s="1"/>
  <c r="E1054" i="5"/>
  <c r="X1054" i="5" s="1"/>
  <c r="E1055" i="5"/>
  <c r="E1056" i="5"/>
  <c r="E1057" i="5"/>
  <c r="E1058" i="5"/>
  <c r="X1058" i="5" s="1"/>
  <c r="E1059" i="5"/>
  <c r="X1059" i="5" s="1"/>
  <c r="E1060" i="5"/>
  <c r="X1060" i="5" s="1"/>
  <c r="E1061" i="5"/>
  <c r="X1061" i="5" s="1"/>
  <c r="E1062" i="5"/>
  <c r="E1063" i="5"/>
  <c r="E1064" i="5"/>
  <c r="E1065" i="5"/>
  <c r="E1066" i="5"/>
  <c r="X1066" i="5" s="1"/>
  <c r="E1067" i="5"/>
  <c r="X1067" i="5" s="1"/>
  <c r="E1068" i="5"/>
  <c r="X1068" i="5" s="1"/>
  <c r="E1069" i="5"/>
  <c r="X1069" i="5" s="1"/>
  <c r="E1070" i="5"/>
  <c r="X1070" i="5" s="1"/>
  <c r="E1071" i="5"/>
  <c r="E1072" i="5"/>
  <c r="E1073" i="5"/>
  <c r="E1074" i="5"/>
  <c r="X1074" i="5" s="1"/>
  <c r="E1075" i="5"/>
  <c r="X1075" i="5" s="1"/>
  <c r="E1076" i="5"/>
  <c r="X1076" i="5" s="1"/>
  <c r="E1077" i="5"/>
  <c r="X1077" i="5" s="1"/>
  <c r="E1078" i="5"/>
  <c r="X1078" i="5" s="1"/>
  <c r="E1079" i="5"/>
  <c r="E1080" i="5"/>
  <c r="E1081" i="5"/>
  <c r="E1082" i="5"/>
  <c r="X1082" i="5" s="1"/>
  <c r="E1083" i="5"/>
  <c r="X1083" i="5" s="1"/>
  <c r="E1084" i="5"/>
  <c r="X1084" i="5" s="1"/>
  <c r="E1085" i="5"/>
  <c r="X1085" i="5" s="1"/>
  <c r="E1086" i="5"/>
  <c r="X1086" i="5" s="1"/>
  <c r="E1087" i="5"/>
  <c r="E1088" i="5"/>
  <c r="E1089" i="5"/>
  <c r="X1089" i="5" s="1"/>
  <c r="E1090" i="5"/>
  <c r="X1090" i="5" s="1"/>
  <c r="E1091" i="5"/>
  <c r="E1092" i="5"/>
  <c r="X1092" i="5" s="1"/>
  <c r="E1093" i="5"/>
  <c r="X1093" i="5" s="1"/>
  <c r="E1094" i="5"/>
  <c r="X1094" i="5" s="1"/>
  <c r="E1095" i="5"/>
  <c r="E1096" i="5"/>
  <c r="E1097" i="5"/>
  <c r="E1098" i="5"/>
  <c r="X1098" i="5" s="1"/>
  <c r="E1099" i="5"/>
  <c r="X1099" i="5" s="1"/>
  <c r="E1100" i="5"/>
  <c r="X1100" i="5" s="1"/>
  <c r="E1101" i="5"/>
  <c r="X1101" i="5" s="1"/>
  <c r="E1102" i="5"/>
  <c r="X1102" i="5" s="1"/>
  <c r="E1103" i="5"/>
  <c r="E1104" i="5"/>
  <c r="E1105" i="5"/>
  <c r="X1105" i="5" s="1"/>
  <c r="E1106" i="5"/>
  <c r="X1106" i="5" s="1"/>
  <c r="E1107" i="5"/>
  <c r="X1107" i="5" s="1"/>
  <c r="E1108" i="5"/>
  <c r="X1108" i="5" s="1"/>
  <c r="E1109" i="5"/>
  <c r="X1109" i="5" s="1"/>
  <c r="E1110" i="5"/>
  <c r="X1110" i="5" s="1"/>
  <c r="E1111" i="5"/>
  <c r="E1112" i="5"/>
  <c r="E1113" i="5"/>
  <c r="E1114" i="5"/>
  <c r="X1114" i="5" s="1"/>
  <c r="E1115" i="5"/>
  <c r="X1115" i="5" s="1"/>
  <c r="E1116" i="5"/>
  <c r="X1116" i="5" s="1"/>
  <c r="E1117" i="5"/>
  <c r="X1117" i="5" s="1"/>
  <c r="E1118" i="5"/>
  <c r="X1118" i="5" s="1"/>
  <c r="E1119" i="5"/>
  <c r="E1120" i="5"/>
  <c r="E1121" i="5"/>
  <c r="E1122" i="5"/>
  <c r="X1122" i="5" s="1"/>
  <c r="E1123" i="5"/>
  <c r="X1123" i="5" s="1"/>
  <c r="E1124" i="5"/>
  <c r="X1124" i="5" s="1"/>
  <c r="E1125" i="5"/>
  <c r="X1125" i="5" s="1"/>
  <c r="E1126" i="5"/>
  <c r="X1126" i="5" s="1"/>
  <c r="E1127" i="5"/>
  <c r="E1128" i="5"/>
  <c r="E1129" i="5"/>
  <c r="E1130" i="5"/>
  <c r="X1130" i="5" s="1"/>
  <c r="E1131" i="5"/>
  <c r="X1131" i="5" s="1"/>
  <c r="E1132" i="5"/>
  <c r="X1132" i="5" s="1"/>
  <c r="E1133" i="5"/>
  <c r="X1133" i="5" s="1"/>
  <c r="E1134" i="5"/>
  <c r="X1134" i="5" s="1"/>
  <c r="E1135" i="5"/>
  <c r="E1136" i="5"/>
  <c r="E1137" i="5"/>
  <c r="E1138" i="5"/>
  <c r="X1138" i="5" s="1"/>
  <c r="E1139" i="5"/>
  <c r="X1139" i="5" s="1"/>
  <c r="E1140" i="5"/>
  <c r="X1140" i="5" s="1"/>
  <c r="E1141" i="5"/>
  <c r="X1141" i="5" s="1"/>
  <c r="E1142" i="5"/>
  <c r="X1142" i="5" s="1"/>
  <c r="E1143" i="5"/>
  <c r="E1144" i="5"/>
  <c r="E1145" i="5"/>
  <c r="E1146" i="5"/>
  <c r="X1146" i="5" s="1"/>
  <c r="E1147" i="5"/>
  <c r="X1147" i="5" s="1"/>
  <c r="E1148" i="5"/>
  <c r="X1148" i="5" s="1"/>
  <c r="E1149" i="5"/>
  <c r="X1149" i="5" s="1"/>
  <c r="E1150" i="5"/>
  <c r="X1150" i="5" s="1"/>
  <c r="E1151" i="5"/>
  <c r="E1152" i="5"/>
  <c r="E1153" i="5"/>
  <c r="E1154" i="5"/>
  <c r="X1154" i="5" s="1"/>
  <c r="E1155" i="5"/>
  <c r="X1155" i="5" s="1"/>
  <c r="E1156" i="5"/>
  <c r="X1156" i="5" s="1"/>
  <c r="E1157" i="5"/>
  <c r="X1157" i="5" s="1"/>
  <c r="E1158" i="5"/>
  <c r="X1158" i="5" s="1"/>
  <c r="E1159" i="5"/>
  <c r="E1160" i="5"/>
  <c r="E1161" i="5"/>
  <c r="E1162" i="5"/>
  <c r="X1162" i="5" s="1"/>
  <c r="E1163" i="5"/>
  <c r="X1163" i="5" s="1"/>
  <c r="E1164" i="5"/>
  <c r="X1164" i="5" s="1"/>
  <c r="E1165" i="5"/>
  <c r="X1165" i="5" s="1"/>
  <c r="E1166" i="5"/>
  <c r="X1166" i="5" s="1"/>
  <c r="E1167" i="5"/>
  <c r="E1168" i="5"/>
  <c r="E1169" i="5"/>
  <c r="X1169" i="5" s="1"/>
  <c r="E1170" i="5"/>
  <c r="X1170" i="5" s="1"/>
  <c r="E1171" i="5"/>
  <c r="X1171" i="5" s="1"/>
  <c r="E1172" i="5"/>
  <c r="X1172" i="5" s="1"/>
  <c r="E1173" i="5"/>
  <c r="X1173" i="5" s="1"/>
  <c r="E1174" i="5"/>
  <c r="X1174" i="5" s="1"/>
  <c r="E1175" i="5"/>
  <c r="E1176" i="5"/>
  <c r="E1177" i="5"/>
  <c r="E1178" i="5"/>
  <c r="X1178" i="5" s="1"/>
  <c r="E1179" i="5"/>
  <c r="X1179" i="5" s="1"/>
  <c r="E1180" i="5"/>
  <c r="X1180" i="5" s="1"/>
  <c r="E1181" i="5"/>
  <c r="X1181" i="5" s="1"/>
  <c r="E1182" i="5"/>
  <c r="X1182" i="5" s="1"/>
  <c r="E1183" i="5"/>
  <c r="E1184" i="5"/>
  <c r="E1185" i="5"/>
  <c r="E1186" i="5"/>
  <c r="X1186" i="5" s="1"/>
  <c r="E1187" i="5"/>
  <c r="X1187" i="5" s="1"/>
  <c r="E1188" i="5"/>
  <c r="X1188" i="5" s="1"/>
  <c r="E1189" i="5"/>
  <c r="X1189" i="5" s="1"/>
  <c r="E1190" i="5"/>
  <c r="X1190" i="5" s="1"/>
  <c r="E1191" i="5"/>
  <c r="E1192" i="5"/>
  <c r="E1193" i="5"/>
  <c r="E1194" i="5"/>
  <c r="X1194" i="5" s="1"/>
  <c r="E1195" i="5"/>
  <c r="X1195" i="5" s="1"/>
  <c r="E1196" i="5"/>
  <c r="X1196" i="5" s="1"/>
  <c r="E1197" i="5"/>
  <c r="X1197" i="5" s="1"/>
  <c r="E1198" i="5"/>
  <c r="X1198" i="5" s="1"/>
  <c r="E1199" i="5"/>
  <c r="E1200" i="5"/>
  <c r="E1201" i="5"/>
  <c r="E1202" i="5"/>
  <c r="X1202" i="5" s="1"/>
  <c r="E1203" i="5"/>
  <c r="X1203" i="5" s="1"/>
  <c r="E1204" i="5"/>
  <c r="X1204" i="5" s="1"/>
  <c r="E1205" i="5"/>
  <c r="X1205" i="5" s="1"/>
  <c r="E1206" i="5"/>
  <c r="X1206" i="5" s="1"/>
  <c r="E1207" i="5"/>
  <c r="E1208" i="5"/>
  <c r="E1209" i="5"/>
  <c r="E1210" i="5"/>
  <c r="X1210" i="5" s="1"/>
  <c r="E1211" i="5"/>
  <c r="X1211" i="5" s="1"/>
  <c r="E1212" i="5"/>
  <c r="X1212" i="5" s="1"/>
  <c r="E1213" i="5"/>
  <c r="X1213" i="5" s="1"/>
  <c r="E1214" i="5"/>
  <c r="X1214" i="5" s="1"/>
  <c r="E1215" i="5"/>
  <c r="E1216" i="5"/>
  <c r="E1217" i="5"/>
  <c r="X1217" i="5" s="1"/>
  <c r="E1218" i="5"/>
  <c r="X1218" i="5" s="1"/>
  <c r="E1219" i="5"/>
  <c r="X1219" i="5" s="1"/>
  <c r="E1220" i="5"/>
  <c r="X1220" i="5" s="1"/>
  <c r="E1221" i="5"/>
  <c r="X1221" i="5" s="1"/>
  <c r="E1222" i="5"/>
  <c r="X1222" i="5" s="1"/>
  <c r="E1223" i="5"/>
  <c r="E1224" i="5"/>
  <c r="E1225" i="5"/>
  <c r="X1225" i="5" s="1"/>
  <c r="E1226" i="5"/>
  <c r="X1226" i="5" s="1"/>
  <c r="E1227" i="5"/>
  <c r="X1227" i="5" s="1"/>
  <c r="E1228" i="5"/>
  <c r="X1228" i="5" s="1"/>
  <c r="E1229" i="5"/>
  <c r="X1229" i="5" s="1"/>
  <c r="E1230" i="5"/>
  <c r="X1230" i="5" s="1"/>
  <c r="E1231" i="5"/>
  <c r="E1232" i="5"/>
  <c r="E1233" i="5"/>
  <c r="E1234" i="5"/>
  <c r="X1234" i="5" s="1"/>
  <c r="E1235" i="5"/>
  <c r="X1235" i="5" s="1"/>
  <c r="E1236" i="5"/>
  <c r="X1236" i="5" s="1"/>
  <c r="E1237" i="5"/>
  <c r="X1237" i="5" s="1"/>
  <c r="E1238" i="5"/>
  <c r="X1238" i="5" s="1"/>
  <c r="E1239" i="5"/>
  <c r="E1240" i="5"/>
  <c r="E1241" i="5"/>
  <c r="E1242" i="5"/>
  <c r="X1242" i="5" s="1"/>
  <c r="E1243" i="5"/>
  <c r="X1243" i="5" s="1"/>
  <c r="E1244" i="5"/>
  <c r="X1244" i="5" s="1"/>
  <c r="E1245" i="5"/>
  <c r="X1245" i="5" s="1"/>
  <c r="E1246" i="5"/>
  <c r="X1246" i="5" s="1"/>
  <c r="E1247" i="5"/>
  <c r="E1248" i="5"/>
  <c r="E1249" i="5"/>
  <c r="E1250" i="5"/>
  <c r="X1250" i="5" s="1"/>
  <c r="E1251" i="5"/>
  <c r="X1251" i="5" s="1"/>
  <c r="E1252" i="5"/>
  <c r="X1252" i="5" s="1"/>
  <c r="E1253" i="5"/>
  <c r="X1253" i="5" s="1"/>
  <c r="E1254" i="5"/>
  <c r="X1254" i="5" s="1"/>
  <c r="E1255" i="5"/>
  <c r="E1256" i="5"/>
  <c r="E1257" i="5"/>
  <c r="X1257" i="5" s="1"/>
  <c r="E1258" i="5"/>
  <c r="X1258" i="5" s="1"/>
  <c r="E1259" i="5"/>
  <c r="X1259" i="5" s="1"/>
  <c r="E1260" i="5"/>
  <c r="X1260" i="5" s="1"/>
  <c r="E1261" i="5"/>
  <c r="X1261" i="5" s="1"/>
  <c r="E1262" i="5"/>
  <c r="X1262" i="5" s="1"/>
  <c r="E1263" i="5"/>
  <c r="E1264" i="5"/>
  <c r="E1265" i="5"/>
  <c r="E1266" i="5"/>
  <c r="X1266" i="5" s="1"/>
  <c r="E1267" i="5"/>
  <c r="X1267" i="5" s="1"/>
  <c r="E1268" i="5"/>
  <c r="X1268" i="5" s="1"/>
  <c r="E1269" i="5"/>
  <c r="X1269" i="5" s="1"/>
  <c r="E1270" i="5"/>
  <c r="X1270" i="5" s="1"/>
  <c r="E1271" i="5"/>
  <c r="E1272" i="5"/>
  <c r="E1273" i="5"/>
  <c r="E1274" i="5"/>
  <c r="X1274" i="5" s="1"/>
  <c r="E1275" i="5"/>
  <c r="X1275" i="5" s="1"/>
  <c r="E1276" i="5"/>
  <c r="X1276" i="5" s="1"/>
  <c r="E1277" i="5"/>
  <c r="X1277" i="5" s="1"/>
  <c r="E1278" i="5"/>
  <c r="X1278" i="5" s="1"/>
  <c r="E1279" i="5"/>
  <c r="E1280" i="5"/>
  <c r="E1281" i="5"/>
  <c r="X1281" i="5" s="1"/>
  <c r="E1282" i="5"/>
  <c r="X1282" i="5" s="1"/>
  <c r="E1283" i="5"/>
  <c r="X1283" i="5" s="1"/>
  <c r="E1284" i="5"/>
  <c r="X1284" i="5" s="1"/>
  <c r="E1285" i="5"/>
  <c r="X1285" i="5" s="1"/>
  <c r="E1286" i="5"/>
  <c r="X1286" i="5" s="1"/>
  <c r="E1287" i="5"/>
  <c r="E1288" i="5"/>
  <c r="E1289" i="5"/>
  <c r="E1290" i="5"/>
  <c r="X1290" i="5" s="1"/>
  <c r="E1291" i="5"/>
  <c r="X1291" i="5" s="1"/>
  <c r="E1292" i="5"/>
  <c r="X1292" i="5" s="1"/>
  <c r="E1293" i="5"/>
  <c r="X1293" i="5" s="1"/>
  <c r="E1294" i="5"/>
  <c r="X1294" i="5" s="1"/>
  <c r="E1295" i="5"/>
  <c r="E1296" i="5"/>
  <c r="E1297" i="5"/>
  <c r="E1298" i="5"/>
  <c r="X1298" i="5" s="1"/>
  <c r="E1299" i="5"/>
  <c r="X1299" i="5" s="1"/>
  <c r="E1300" i="5"/>
  <c r="X1300" i="5" s="1"/>
  <c r="E1301" i="5"/>
  <c r="X1301" i="5" s="1"/>
  <c r="E1302" i="5"/>
  <c r="X1302" i="5" s="1"/>
  <c r="E1303" i="5"/>
  <c r="E1304" i="5"/>
  <c r="E1305" i="5"/>
  <c r="E1306" i="5"/>
  <c r="X1306" i="5" s="1"/>
  <c r="E1307" i="5"/>
  <c r="X1307" i="5" s="1"/>
  <c r="E1308" i="5"/>
  <c r="X1308" i="5" s="1"/>
  <c r="E1309" i="5"/>
  <c r="X1309" i="5" s="1"/>
  <c r="E1310" i="5"/>
  <c r="X1310" i="5" s="1"/>
  <c r="E1311" i="5"/>
  <c r="E1312" i="5"/>
  <c r="E1313" i="5"/>
  <c r="E1314" i="5"/>
  <c r="X1314" i="5" s="1"/>
  <c r="E1315" i="5"/>
  <c r="X1315" i="5" s="1"/>
  <c r="E1316" i="5"/>
  <c r="X1316" i="5" s="1"/>
  <c r="E1317" i="5"/>
  <c r="X1317" i="5" s="1"/>
  <c r="E1318" i="5"/>
  <c r="X1318" i="5" s="1"/>
  <c r="E1319" i="5"/>
  <c r="E1320" i="5"/>
  <c r="E1321" i="5"/>
  <c r="X1321" i="5" s="1"/>
  <c r="E1322" i="5"/>
  <c r="X1322" i="5" s="1"/>
  <c r="E1323" i="5"/>
  <c r="X1323" i="5" s="1"/>
  <c r="E1324" i="5"/>
  <c r="X1324" i="5" s="1"/>
  <c r="E1325" i="5"/>
  <c r="X1325" i="5" s="1"/>
  <c r="E1326" i="5"/>
  <c r="X1326" i="5" s="1"/>
  <c r="E1327" i="5"/>
  <c r="E1328" i="5"/>
  <c r="E1329" i="5"/>
  <c r="E1330" i="5"/>
  <c r="X1330" i="5" s="1"/>
  <c r="E1331" i="5"/>
  <c r="X1331" i="5" s="1"/>
  <c r="E1332" i="5"/>
  <c r="X1332" i="5" s="1"/>
  <c r="E1333" i="5"/>
  <c r="X1333" i="5" s="1"/>
  <c r="E1334" i="5"/>
  <c r="X1334" i="5" s="1"/>
  <c r="E1335" i="5"/>
  <c r="E1336" i="5"/>
  <c r="E1337" i="5"/>
  <c r="X1337" i="5" s="1"/>
  <c r="E1338" i="5"/>
  <c r="X1338" i="5" s="1"/>
  <c r="E1339" i="5"/>
  <c r="X1339" i="5" s="1"/>
  <c r="E1340" i="5"/>
  <c r="X1340" i="5" s="1"/>
  <c r="E1341" i="5"/>
  <c r="X1341" i="5" s="1"/>
  <c r="E1342" i="5"/>
  <c r="X1342" i="5" s="1"/>
  <c r="E1343" i="5"/>
  <c r="E1344" i="5"/>
  <c r="E1345" i="5"/>
  <c r="X1345" i="5" s="1"/>
  <c r="E1346" i="5"/>
  <c r="X1346" i="5" s="1"/>
  <c r="E1347" i="5"/>
  <c r="X1347" i="5" s="1"/>
  <c r="E1348" i="5"/>
  <c r="X1348" i="5" s="1"/>
  <c r="E1349" i="5"/>
  <c r="X1349" i="5" s="1"/>
  <c r="E1350" i="5"/>
  <c r="X1350" i="5" s="1"/>
  <c r="E1351" i="5"/>
  <c r="E1352" i="5"/>
  <c r="E1353" i="5"/>
  <c r="X1353" i="5" s="1"/>
  <c r="E1354" i="5"/>
  <c r="X1354" i="5" s="1"/>
  <c r="E1355" i="5"/>
  <c r="X1355" i="5" s="1"/>
  <c r="E1356" i="5"/>
  <c r="X1356" i="5" s="1"/>
  <c r="E1357" i="5"/>
  <c r="X1357" i="5" s="1"/>
  <c r="E1358" i="5"/>
  <c r="X1358" i="5" s="1"/>
  <c r="E1359" i="5"/>
  <c r="E1360" i="5"/>
  <c r="E1361" i="5"/>
  <c r="X1361" i="5" s="1"/>
  <c r="E1362" i="5"/>
  <c r="X1362" i="5" s="1"/>
  <c r="E1363" i="5"/>
  <c r="X1363" i="5" s="1"/>
  <c r="E1364" i="5"/>
  <c r="X1364" i="5" s="1"/>
  <c r="E1365" i="5"/>
  <c r="X1365" i="5" s="1"/>
  <c r="E1366" i="5"/>
  <c r="X1366" i="5" s="1"/>
  <c r="E1367" i="5"/>
  <c r="E1368" i="5"/>
  <c r="E1369" i="5"/>
  <c r="X1369" i="5" s="1"/>
  <c r="E1370" i="5"/>
  <c r="X1370" i="5" s="1"/>
  <c r="E1371" i="5"/>
  <c r="X1371" i="5" s="1"/>
  <c r="E1372" i="5"/>
  <c r="X1372" i="5" s="1"/>
  <c r="E1373" i="5"/>
  <c r="X1373" i="5" s="1"/>
  <c r="E1374" i="5"/>
  <c r="X1374" i="5" s="1"/>
  <c r="E1375" i="5"/>
  <c r="E1376" i="5"/>
  <c r="E1377" i="5"/>
  <c r="X1377" i="5" s="1"/>
  <c r="E1378" i="5"/>
  <c r="X1378" i="5" s="1"/>
  <c r="E1379" i="5"/>
  <c r="X1379" i="5" s="1"/>
  <c r="E1380" i="5"/>
  <c r="X1380" i="5" s="1"/>
  <c r="E1381" i="5"/>
  <c r="X1381" i="5" s="1"/>
  <c r="E1382" i="5"/>
  <c r="X1382" i="5" s="1"/>
  <c r="E1383" i="5"/>
  <c r="E1384" i="5"/>
  <c r="E1385" i="5"/>
  <c r="E1386" i="5"/>
  <c r="X1386" i="5" s="1"/>
  <c r="E1387" i="5"/>
  <c r="E1388" i="5"/>
  <c r="X1388" i="5" s="1"/>
  <c r="E1389" i="5"/>
  <c r="X1389" i="5" s="1"/>
  <c r="E1390" i="5"/>
  <c r="E1391" i="5"/>
  <c r="E1392" i="5"/>
  <c r="E1393" i="5"/>
  <c r="X1393" i="5" s="1"/>
  <c r="E1394" i="5"/>
  <c r="X1394" i="5" s="1"/>
  <c r="E1395" i="5"/>
  <c r="X1395" i="5" s="1"/>
  <c r="E1396" i="5"/>
  <c r="X1396" i="5" s="1"/>
  <c r="E1397" i="5"/>
  <c r="X1397" i="5" s="1"/>
  <c r="E1398" i="5"/>
  <c r="X1398" i="5" s="1"/>
  <c r="E1399" i="5"/>
  <c r="E1400" i="5"/>
  <c r="E1401" i="5"/>
  <c r="E1402" i="5"/>
  <c r="X1402" i="5" s="1"/>
  <c r="E1403" i="5"/>
  <c r="E1404" i="5"/>
  <c r="X1404" i="5" s="1"/>
  <c r="E1405" i="5"/>
  <c r="X1405" i="5" s="1"/>
  <c r="E1406" i="5"/>
  <c r="X1406" i="5" s="1"/>
  <c r="E1407" i="5"/>
  <c r="E1408" i="5"/>
  <c r="E1409" i="5"/>
  <c r="E1410" i="5"/>
  <c r="X1410" i="5" s="1"/>
  <c r="E1411" i="5"/>
  <c r="X1411" i="5" s="1"/>
  <c r="E1412" i="5"/>
  <c r="X1412" i="5" s="1"/>
  <c r="E1413" i="5"/>
  <c r="X1413" i="5" s="1"/>
  <c r="E1414" i="5"/>
  <c r="X1414" i="5" s="1"/>
  <c r="E1415" i="5"/>
  <c r="E1416" i="5"/>
  <c r="E1417" i="5"/>
  <c r="E1418" i="5"/>
  <c r="X1418" i="5" s="1"/>
  <c r="E1419" i="5"/>
  <c r="X1419" i="5" s="1"/>
  <c r="E1420" i="5"/>
  <c r="X1420" i="5" s="1"/>
  <c r="E1421" i="5"/>
  <c r="X1421" i="5" s="1"/>
  <c r="E1422" i="5"/>
  <c r="X1422" i="5" s="1"/>
  <c r="E1423" i="5"/>
  <c r="E1424" i="5"/>
  <c r="E1425" i="5"/>
  <c r="E1426" i="5"/>
  <c r="X1426" i="5" s="1"/>
  <c r="E1427" i="5"/>
  <c r="X1427" i="5" s="1"/>
  <c r="E1428" i="5"/>
  <c r="X1428" i="5" s="1"/>
  <c r="E1429" i="5"/>
  <c r="X1429" i="5" s="1"/>
  <c r="E1430" i="5"/>
  <c r="X1430" i="5" s="1"/>
  <c r="E1431" i="5"/>
  <c r="E1432" i="5"/>
  <c r="E1433" i="5"/>
  <c r="E1434" i="5"/>
  <c r="X1434" i="5" s="1"/>
  <c r="E1435" i="5"/>
  <c r="X1435" i="5" s="1"/>
  <c r="E1436" i="5"/>
  <c r="X1436" i="5" s="1"/>
  <c r="E1437" i="5"/>
  <c r="X1437" i="5" s="1"/>
  <c r="E1438" i="5"/>
  <c r="X1438" i="5" s="1"/>
  <c r="E1439" i="5"/>
  <c r="E1440" i="5"/>
  <c r="E1441" i="5"/>
  <c r="E1442" i="5"/>
  <c r="X1442" i="5" s="1"/>
  <c r="E1443" i="5"/>
  <c r="X1443" i="5" s="1"/>
  <c r="E1444" i="5"/>
  <c r="X1444" i="5" s="1"/>
  <c r="E1445" i="5"/>
  <c r="X1445" i="5" s="1"/>
  <c r="E1446" i="5"/>
  <c r="E1447" i="5"/>
  <c r="E1448" i="5"/>
  <c r="E1449" i="5"/>
  <c r="X1449" i="5" s="1"/>
  <c r="E1450" i="5"/>
  <c r="X1450" i="5" s="1"/>
  <c r="E1451" i="5"/>
  <c r="E1452" i="5"/>
  <c r="X1452" i="5" s="1"/>
  <c r="E1453" i="5"/>
  <c r="X1453" i="5" s="1"/>
  <c r="E1454" i="5"/>
  <c r="X1454" i="5" s="1"/>
  <c r="E1455" i="5"/>
  <c r="E1456" i="5"/>
  <c r="E1457" i="5"/>
  <c r="E1458" i="5"/>
  <c r="X1458" i="5" s="1"/>
  <c r="E1459" i="5"/>
  <c r="X1459" i="5" s="1"/>
  <c r="E1460" i="5"/>
  <c r="X1460" i="5" s="1"/>
  <c r="E1461" i="5"/>
  <c r="X1461" i="5" s="1"/>
  <c r="E1462" i="5"/>
  <c r="X1462" i="5" s="1"/>
  <c r="E1463" i="5"/>
  <c r="E1464" i="5"/>
  <c r="E1465" i="5"/>
  <c r="E1466" i="5"/>
  <c r="X1466" i="5" s="1"/>
  <c r="E1467" i="5"/>
  <c r="X1467" i="5" s="1"/>
  <c r="E1468" i="5"/>
  <c r="X1468" i="5" s="1"/>
  <c r="E1469" i="5"/>
  <c r="X1469" i="5" s="1"/>
  <c r="E1470" i="5"/>
  <c r="E1471" i="5"/>
  <c r="E1472" i="5"/>
  <c r="E1473" i="5"/>
  <c r="E1474" i="5"/>
  <c r="X1474" i="5" s="1"/>
  <c r="E1475" i="5"/>
  <c r="E1476" i="5"/>
  <c r="X1476" i="5" s="1"/>
  <c r="E1477" i="5"/>
  <c r="X1477" i="5" s="1"/>
  <c r="E1478" i="5"/>
  <c r="X1478" i="5" s="1"/>
  <c r="E1479" i="5"/>
  <c r="E1480" i="5"/>
  <c r="E1481" i="5"/>
  <c r="X1481" i="5" s="1"/>
  <c r="E1482" i="5"/>
  <c r="X1482" i="5" s="1"/>
  <c r="E1483" i="5"/>
  <c r="X1483" i="5" s="1"/>
  <c r="E1484" i="5"/>
  <c r="X1484" i="5" s="1"/>
  <c r="E1485" i="5"/>
  <c r="X1485" i="5" s="1"/>
  <c r="E1486" i="5"/>
  <c r="X1486" i="5" s="1"/>
  <c r="E1487" i="5"/>
  <c r="E1488" i="5"/>
  <c r="E1489" i="5"/>
  <c r="E1490" i="5"/>
  <c r="X1490" i="5" s="1"/>
  <c r="E1491" i="5"/>
  <c r="X1491" i="5" s="1"/>
  <c r="E1492" i="5"/>
  <c r="X1492" i="5" s="1"/>
  <c r="E1493" i="5"/>
  <c r="X1493" i="5" s="1"/>
  <c r="E1494" i="5"/>
  <c r="X1494" i="5" s="1"/>
  <c r="E1495" i="5"/>
  <c r="E1496" i="5"/>
  <c r="E1497" i="5"/>
  <c r="X1497" i="5" s="1"/>
  <c r="E1498" i="5"/>
  <c r="X1498" i="5" s="1"/>
  <c r="E1499" i="5"/>
  <c r="X1499" i="5" s="1"/>
  <c r="E1500" i="5"/>
  <c r="X1500" i="5" s="1"/>
  <c r="E1501" i="5"/>
  <c r="X1501" i="5" s="1"/>
  <c r="E1502" i="5"/>
  <c r="X1502" i="5" s="1"/>
  <c r="E1503" i="5"/>
  <c r="E1504" i="5"/>
  <c r="E1505" i="5"/>
  <c r="E1506" i="5"/>
  <c r="E1507" i="5"/>
  <c r="X1507" i="5" s="1"/>
  <c r="E1508" i="5"/>
  <c r="X1508" i="5" s="1"/>
  <c r="E1509" i="5"/>
  <c r="X1509" i="5" s="1"/>
  <c r="E1510" i="5"/>
  <c r="X1510" i="5" s="1"/>
  <c r="E1511" i="5"/>
  <c r="E1512" i="5"/>
  <c r="E1513" i="5"/>
  <c r="E1514" i="5"/>
  <c r="X1514" i="5" s="1"/>
  <c r="E1515" i="5"/>
  <c r="X1515" i="5" s="1"/>
  <c r="E1516" i="5"/>
  <c r="X1516" i="5" s="1"/>
  <c r="E1517" i="5"/>
  <c r="X1517" i="5" s="1"/>
  <c r="E1518" i="5"/>
  <c r="X1518" i="5" s="1"/>
  <c r="E1519" i="5"/>
  <c r="E1520" i="5"/>
  <c r="E1521" i="5"/>
  <c r="E1522" i="5"/>
  <c r="X1522" i="5" s="1"/>
  <c r="E1523" i="5"/>
  <c r="X1523" i="5" s="1"/>
  <c r="E1524" i="5"/>
  <c r="X1524" i="5" s="1"/>
  <c r="E1525" i="5"/>
  <c r="X1525" i="5" s="1"/>
  <c r="E1526" i="5"/>
  <c r="X1526" i="5" s="1"/>
  <c r="E1527" i="5"/>
  <c r="E1528" i="5"/>
  <c r="E1529" i="5"/>
  <c r="E1530" i="5"/>
  <c r="X1530" i="5" s="1"/>
  <c r="E1531" i="5"/>
  <c r="E1532" i="5"/>
  <c r="X1532" i="5" s="1"/>
  <c r="E1533" i="5"/>
  <c r="X1533" i="5" s="1"/>
  <c r="E1534" i="5"/>
  <c r="X1534" i="5" s="1"/>
  <c r="E1535" i="5"/>
  <c r="E1536" i="5"/>
  <c r="E1537" i="5"/>
  <c r="E1538" i="5"/>
  <c r="X1538" i="5" s="1"/>
  <c r="E1539" i="5"/>
  <c r="X1539" i="5" s="1"/>
  <c r="E1540" i="5"/>
  <c r="X1540" i="5" s="1"/>
  <c r="E1541" i="5"/>
  <c r="X1541" i="5" s="1"/>
  <c r="E1542" i="5"/>
  <c r="X1542" i="5" s="1"/>
  <c r="E1543" i="5"/>
  <c r="E1544" i="5"/>
  <c r="E1545" i="5"/>
  <c r="X1545" i="5" s="1"/>
  <c r="E1546" i="5"/>
  <c r="X1546" i="5" s="1"/>
  <c r="E1547" i="5"/>
  <c r="X1547" i="5" s="1"/>
  <c r="E1548" i="5"/>
  <c r="X1548" i="5" s="1"/>
  <c r="E1549" i="5"/>
  <c r="X1549" i="5" s="1"/>
  <c r="E1550" i="5"/>
  <c r="X1550" i="5" s="1"/>
  <c r="E1551" i="5"/>
  <c r="E1552" i="5"/>
  <c r="E1553" i="5"/>
  <c r="X1553" i="5" s="1"/>
  <c r="E1554" i="5"/>
  <c r="X1554" i="5" s="1"/>
  <c r="E1555" i="5"/>
  <c r="E1556" i="5"/>
  <c r="X1556" i="5" s="1"/>
  <c r="E1557" i="5"/>
  <c r="X1557" i="5" s="1"/>
  <c r="E1558" i="5"/>
  <c r="X1558" i="5" s="1"/>
  <c r="E1559" i="5"/>
  <c r="E1560" i="5"/>
  <c r="E1561" i="5"/>
  <c r="X1561" i="5" s="1"/>
  <c r="E1562" i="5"/>
  <c r="X1562" i="5" s="1"/>
  <c r="E1563" i="5"/>
  <c r="E1564" i="5"/>
  <c r="X1564" i="5" s="1"/>
  <c r="E1565" i="5"/>
  <c r="X1565" i="5" s="1"/>
  <c r="E1566" i="5"/>
  <c r="X1566" i="5" s="1"/>
  <c r="E1567" i="5"/>
  <c r="E1568" i="5"/>
  <c r="E1569" i="5"/>
  <c r="E1570" i="5"/>
  <c r="X1570" i="5" s="1"/>
  <c r="E1571" i="5"/>
  <c r="X1571" i="5" s="1"/>
  <c r="E1572" i="5"/>
  <c r="X1572" i="5" s="1"/>
  <c r="E1573" i="5"/>
  <c r="X1573" i="5" s="1"/>
  <c r="E1574" i="5"/>
  <c r="X1574" i="5" s="1"/>
  <c r="E1575" i="5"/>
  <c r="E1576" i="5"/>
  <c r="E1577" i="5"/>
  <c r="E1578" i="5"/>
  <c r="X1578" i="5" s="1"/>
  <c r="E1579" i="5"/>
  <c r="X1579" i="5" s="1"/>
  <c r="E1580" i="5"/>
  <c r="X1580" i="5" s="1"/>
  <c r="E1581" i="5"/>
  <c r="X1581" i="5" s="1"/>
  <c r="E1582" i="5"/>
  <c r="X1582" i="5" s="1"/>
  <c r="E1583" i="5"/>
  <c r="E1584" i="5"/>
  <c r="E1585" i="5"/>
  <c r="E1586" i="5"/>
  <c r="X1586" i="5" s="1"/>
  <c r="E1587" i="5"/>
  <c r="X1587" i="5" s="1"/>
  <c r="E1588" i="5"/>
  <c r="X1588" i="5" s="1"/>
  <c r="E1589" i="5"/>
  <c r="X1589" i="5" s="1"/>
  <c r="E1590" i="5"/>
  <c r="X1590" i="5" s="1"/>
  <c r="E1591" i="5"/>
  <c r="E1592" i="5"/>
  <c r="E1593" i="5"/>
  <c r="E1594" i="5"/>
  <c r="X1594" i="5" s="1"/>
  <c r="E1595" i="5"/>
  <c r="X1595" i="5" s="1"/>
  <c r="E1596" i="5"/>
  <c r="X1596" i="5" s="1"/>
  <c r="E1597" i="5"/>
  <c r="X1597" i="5" s="1"/>
  <c r="E1598" i="5"/>
  <c r="X1598" i="5" s="1"/>
  <c r="E1599" i="5"/>
  <c r="E1600" i="5"/>
  <c r="E1601" i="5"/>
  <c r="X1601" i="5" s="1"/>
  <c r="E1602" i="5"/>
  <c r="X1602" i="5" s="1"/>
  <c r="E1603" i="5"/>
  <c r="X1603" i="5" s="1"/>
  <c r="E1604" i="5"/>
  <c r="X1604" i="5" s="1"/>
  <c r="E1605" i="5"/>
  <c r="X1605" i="5" s="1"/>
  <c r="E1606" i="5"/>
  <c r="X1606" i="5" s="1"/>
  <c r="E1607" i="5"/>
  <c r="E1608" i="5"/>
  <c r="E1609" i="5"/>
  <c r="E1610" i="5"/>
  <c r="X1610" i="5" s="1"/>
  <c r="E1611" i="5"/>
  <c r="X1611" i="5" s="1"/>
  <c r="E1612" i="5"/>
  <c r="X1612" i="5" s="1"/>
  <c r="E1613" i="5"/>
  <c r="X1613" i="5" s="1"/>
  <c r="E1614" i="5"/>
  <c r="X1614" i="5" s="1"/>
  <c r="E1615" i="5"/>
  <c r="E1616" i="5"/>
  <c r="E1617" i="5"/>
  <c r="X1617" i="5" s="1"/>
  <c r="E1618" i="5"/>
  <c r="X1618" i="5" s="1"/>
  <c r="E1619" i="5"/>
  <c r="X1619" i="5" s="1"/>
  <c r="E1620" i="5"/>
  <c r="X1620" i="5" s="1"/>
  <c r="E1621" i="5"/>
  <c r="X1621" i="5" s="1"/>
  <c r="E1622" i="5"/>
  <c r="X1622" i="5" s="1"/>
  <c r="E1623" i="5"/>
  <c r="E1624" i="5"/>
  <c r="E1625" i="5"/>
  <c r="X1625" i="5" s="1"/>
  <c r="E1626" i="5"/>
  <c r="X1626" i="5" s="1"/>
  <c r="E1627" i="5"/>
  <c r="X1627" i="5" s="1"/>
  <c r="E1628" i="5"/>
  <c r="X1628" i="5" s="1"/>
  <c r="E1629" i="5"/>
  <c r="X1629" i="5" s="1"/>
  <c r="E1630" i="5"/>
  <c r="X1630" i="5" s="1"/>
  <c r="E1631" i="5"/>
  <c r="E1632" i="5"/>
  <c r="E1633" i="5"/>
  <c r="E1634" i="5"/>
  <c r="X1634" i="5" s="1"/>
  <c r="E1635" i="5"/>
  <c r="X1635" i="5" s="1"/>
  <c r="E1636" i="5"/>
  <c r="X1636" i="5" s="1"/>
  <c r="E1637" i="5"/>
  <c r="X1637" i="5" s="1"/>
  <c r="E1638" i="5"/>
  <c r="X1638" i="5" s="1"/>
  <c r="E1639" i="5"/>
  <c r="E1640" i="5"/>
  <c r="E1641" i="5"/>
  <c r="E1642" i="5"/>
  <c r="X1642" i="5" s="1"/>
  <c r="E1643" i="5"/>
  <c r="X1643" i="5" s="1"/>
  <c r="E1644" i="5"/>
  <c r="X1644" i="5" s="1"/>
  <c r="E1645" i="5"/>
  <c r="X1645" i="5" s="1"/>
  <c r="E1646" i="5"/>
  <c r="X1646" i="5" s="1"/>
  <c r="E1647" i="5"/>
  <c r="E1648" i="5"/>
  <c r="E1649" i="5"/>
  <c r="X1649" i="5" s="1"/>
  <c r="E1650" i="5"/>
  <c r="X1650" i="5" s="1"/>
  <c r="E1651" i="5"/>
  <c r="X1651" i="5" s="1"/>
  <c r="E1652" i="5"/>
  <c r="X1652" i="5" s="1"/>
  <c r="E1653" i="5"/>
  <c r="X1653" i="5" s="1"/>
  <c r="E1654" i="5"/>
  <c r="X1654" i="5" s="1"/>
  <c r="E1655" i="5"/>
  <c r="E1656" i="5"/>
  <c r="E1657" i="5"/>
  <c r="E1658" i="5"/>
  <c r="X1658" i="5" s="1"/>
  <c r="E1659" i="5"/>
  <c r="E1660" i="5"/>
  <c r="X1660" i="5" s="1"/>
  <c r="E1661" i="5"/>
  <c r="X1661" i="5" s="1"/>
  <c r="E1662" i="5"/>
  <c r="X1662" i="5" s="1"/>
  <c r="E1663" i="5"/>
  <c r="E1664" i="5"/>
  <c r="E1665" i="5"/>
  <c r="E1666" i="5"/>
  <c r="X1666" i="5" s="1"/>
  <c r="E1667" i="5"/>
  <c r="X1667" i="5" s="1"/>
  <c r="E1668" i="5"/>
  <c r="X1668" i="5" s="1"/>
  <c r="E1669" i="5"/>
  <c r="X1669" i="5" s="1"/>
  <c r="E1670" i="5"/>
  <c r="X1670" i="5" s="1"/>
  <c r="E1671" i="5"/>
  <c r="E1672" i="5"/>
  <c r="E1673" i="5"/>
  <c r="E1674" i="5"/>
  <c r="X1674" i="5" s="1"/>
  <c r="E1675" i="5"/>
  <c r="X1675" i="5" s="1"/>
  <c r="E1676" i="5"/>
  <c r="X1676" i="5" s="1"/>
  <c r="E1677" i="5"/>
  <c r="X1677" i="5" s="1"/>
  <c r="E1678" i="5"/>
  <c r="X1678" i="5" s="1"/>
  <c r="E1679" i="5"/>
  <c r="E1680" i="5"/>
  <c r="E1681" i="5"/>
  <c r="E1682" i="5"/>
  <c r="X1682" i="5" s="1"/>
  <c r="E1683" i="5"/>
  <c r="X1683" i="5" s="1"/>
  <c r="E1684" i="5"/>
  <c r="X1684" i="5" s="1"/>
  <c r="E1685" i="5"/>
  <c r="X1685" i="5" s="1"/>
  <c r="E1686" i="5"/>
  <c r="X1686" i="5" s="1"/>
  <c r="E1687" i="5"/>
  <c r="E1688" i="5"/>
  <c r="E1689" i="5"/>
  <c r="X1689" i="5" s="1"/>
  <c r="E1690" i="5"/>
  <c r="X1690" i="5" s="1"/>
  <c r="E1691" i="5"/>
  <c r="E1692" i="5"/>
  <c r="X1692" i="5" s="1"/>
  <c r="E1693" i="5"/>
  <c r="X1693" i="5" s="1"/>
  <c r="E1694" i="5"/>
  <c r="X1694" i="5" s="1"/>
  <c r="E1695" i="5"/>
  <c r="E1696" i="5"/>
  <c r="E1697" i="5"/>
  <c r="E1698" i="5"/>
  <c r="X1698" i="5" s="1"/>
  <c r="E1699" i="5"/>
  <c r="X1699" i="5" s="1"/>
  <c r="E1700" i="5"/>
  <c r="X1700" i="5" s="1"/>
  <c r="E1701" i="5"/>
  <c r="X1701" i="5" s="1"/>
  <c r="E1702" i="5"/>
  <c r="X1702" i="5" s="1"/>
  <c r="E1703" i="5"/>
  <c r="E1704" i="5"/>
  <c r="E1705" i="5"/>
  <c r="E1706" i="5"/>
  <c r="X1706" i="5" s="1"/>
  <c r="E1707" i="5"/>
  <c r="X1707" i="5" s="1"/>
  <c r="E1708" i="5"/>
  <c r="X1708" i="5" s="1"/>
  <c r="E1709" i="5"/>
  <c r="X1709" i="5" s="1"/>
  <c r="E1710" i="5"/>
  <c r="X1710" i="5" s="1"/>
  <c r="E1711" i="5"/>
  <c r="E1712" i="5"/>
  <c r="E1713" i="5"/>
  <c r="E1714" i="5"/>
  <c r="X1714" i="5" s="1"/>
  <c r="E1715" i="5"/>
  <c r="X1715" i="5" s="1"/>
  <c r="E1716" i="5"/>
  <c r="X1716" i="5" s="1"/>
  <c r="E1717" i="5"/>
  <c r="X1717" i="5" s="1"/>
  <c r="E1718" i="5"/>
  <c r="X1718" i="5" s="1"/>
  <c r="E1719" i="5"/>
  <c r="E1720" i="5"/>
  <c r="E1721" i="5"/>
  <c r="E1722" i="5"/>
  <c r="X1722" i="5" s="1"/>
  <c r="E1723" i="5"/>
  <c r="X1723" i="5" s="1"/>
  <c r="E1724" i="5"/>
  <c r="X1724" i="5" s="1"/>
  <c r="E1725" i="5"/>
  <c r="X1725" i="5" s="1"/>
  <c r="E1726" i="5"/>
  <c r="X1726" i="5" s="1"/>
  <c r="E1727" i="5"/>
  <c r="E1728" i="5"/>
  <c r="E1729" i="5"/>
  <c r="X1729" i="5" s="1"/>
  <c r="E1730" i="5"/>
  <c r="X1730" i="5" s="1"/>
  <c r="E1731" i="5"/>
  <c r="E1732" i="5"/>
  <c r="X1732" i="5" s="1"/>
  <c r="E1733" i="5"/>
  <c r="X1733" i="5" s="1"/>
  <c r="E1734" i="5"/>
  <c r="X1734" i="5" s="1"/>
  <c r="E1735" i="5"/>
  <c r="E1736" i="5"/>
  <c r="E1737" i="5"/>
  <c r="E1738" i="5"/>
  <c r="X1738" i="5" s="1"/>
  <c r="E1739" i="5"/>
  <c r="X1739" i="5" s="1"/>
  <c r="E1740" i="5"/>
  <c r="X1740" i="5" s="1"/>
  <c r="E1741" i="5"/>
  <c r="X1741" i="5" s="1"/>
  <c r="E1742" i="5"/>
  <c r="X1742" i="5" s="1"/>
  <c r="E1743" i="5"/>
  <c r="E1744" i="5"/>
  <c r="E1745" i="5"/>
  <c r="E1746" i="5"/>
  <c r="X1746" i="5" s="1"/>
  <c r="E1747" i="5"/>
  <c r="E1748" i="5"/>
  <c r="X1748" i="5" s="1"/>
  <c r="E1749" i="5"/>
  <c r="X1749" i="5" s="1"/>
  <c r="E1750" i="5"/>
  <c r="X1750" i="5" s="1"/>
  <c r="E1751" i="5"/>
  <c r="E1752" i="5"/>
  <c r="E1753" i="5"/>
  <c r="E1754" i="5"/>
  <c r="X1754" i="5" s="1"/>
  <c r="E1755" i="5"/>
  <c r="X1755" i="5" s="1"/>
  <c r="E1756" i="5"/>
  <c r="X1756" i="5" s="1"/>
  <c r="E1757" i="5"/>
  <c r="X1757" i="5" s="1"/>
  <c r="E1758" i="5"/>
  <c r="X1758" i="5" s="1"/>
  <c r="E1759" i="5"/>
  <c r="E1760" i="5"/>
  <c r="E1761" i="5"/>
  <c r="E1762" i="5"/>
  <c r="X1762" i="5" s="1"/>
  <c r="E1763" i="5"/>
  <c r="X1763" i="5" s="1"/>
  <c r="E1764" i="5"/>
  <c r="X1764" i="5" s="1"/>
  <c r="E1765" i="5"/>
  <c r="X1765" i="5" s="1"/>
  <c r="E1766" i="5"/>
  <c r="X1766" i="5" s="1"/>
  <c r="E1767" i="5"/>
  <c r="E1768" i="5"/>
  <c r="E1769" i="5"/>
  <c r="X1769" i="5" s="1"/>
  <c r="E1770" i="5"/>
  <c r="X1770" i="5" s="1"/>
  <c r="E1771" i="5"/>
  <c r="E1772" i="5"/>
  <c r="X1772" i="5" s="1"/>
  <c r="E1773" i="5"/>
  <c r="X1773" i="5" s="1"/>
  <c r="E1774" i="5"/>
  <c r="X1774" i="5" s="1"/>
  <c r="E1775" i="5"/>
  <c r="E1776" i="5"/>
  <c r="E1777" i="5"/>
  <c r="E1778" i="5"/>
  <c r="X1778" i="5" s="1"/>
  <c r="E1779" i="5"/>
  <c r="X1779" i="5" s="1"/>
  <c r="E1780" i="5"/>
  <c r="X1780" i="5" s="1"/>
  <c r="E1781" i="5"/>
  <c r="X1781" i="5" s="1"/>
  <c r="E1782" i="5"/>
  <c r="X1782" i="5" s="1"/>
  <c r="E1783" i="5"/>
  <c r="E1784" i="5"/>
  <c r="E1785" i="5"/>
  <c r="X1785" i="5" s="1"/>
  <c r="E1786" i="5"/>
  <c r="X1786" i="5" s="1"/>
  <c r="E1787" i="5"/>
  <c r="X1787" i="5" s="1"/>
  <c r="E1788" i="5"/>
  <c r="X1788" i="5" s="1"/>
  <c r="E1789" i="5"/>
  <c r="X1789" i="5" s="1"/>
  <c r="E1790" i="5"/>
  <c r="X1790" i="5" s="1"/>
  <c r="E1791" i="5"/>
  <c r="E1792" i="5"/>
  <c r="E1793" i="5"/>
  <c r="E1794" i="5"/>
  <c r="X1794" i="5" s="1"/>
  <c r="E1795" i="5"/>
  <c r="X1795" i="5" s="1"/>
  <c r="E1796" i="5"/>
  <c r="X1796" i="5" s="1"/>
  <c r="E1797" i="5"/>
  <c r="X1797" i="5" s="1"/>
  <c r="E1798" i="5"/>
  <c r="X1798" i="5" s="1"/>
  <c r="E1799" i="5"/>
  <c r="E1800" i="5"/>
  <c r="E1801" i="5"/>
  <c r="E1802" i="5"/>
  <c r="X1802" i="5" s="1"/>
  <c r="E1803" i="5"/>
  <c r="X1803" i="5" s="1"/>
  <c r="E1804" i="5"/>
  <c r="X1804" i="5" s="1"/>
  <c r="E1805" i="5"/>
  <c r="X1805" i="5" s="1"/>
  <c r="E1806" i="5"/>
  <c r="X1806" i="5" s="1"/>
  <c r="E1807" i="5"/>
  <c r="E1808" i="5"/>
  <c r="E1809" i="5"/>
  <c r="E1810" i="5"/>
  <c r="X1810" i="5" s="1"/>
  <c r="E1811" i="5"/>
  <c r="E1812" i="5"/>
  <c r="X1812" i="5" s="1"/>
  <c r="E1813" i="5"/>
  <c r="X1813" i="5" s="1"/>
  <c r="E1814" i="5"/>
  <c r="X1814" i="5" s="1"/>
  <c r="E1815" i="5"/>
  <c r="E1816" i="5"/>
  <c r="E1817" i="5"/>
  <c r="E1818" i="5"/>
  <c r="X1818" i="5" s="1"/>
  <c r="E1819" i="5"/>
  <c r="X1819" i="5" s="1"/>
  <c r="E1820" i="5"/>
  <c r="X1820" i="5" s="1"/>
  <c r="E1821" i="5"/>
  <c r="X1821" i="5" s="1"/>
  <c r="E1822" i="5"/>
  <c r="X1822" i="5" s="1"/>
  <c r="E1823" i="5"/>
  <c r="E1824" i="5"/>
  <c r="E1825" i="5"/>
  <c r="E1826" i="5"/>
  <c r="X1826" i="5" s="1"/>
  <c r="E1827" i="5"/>
  <c r="X1827" i="5" s="1"/>
  <c r="E1828" i="5"/>
  <c r="X1828" i="5" s="1"/>
  <c r="E1829" i="5"/>
  <c r="X1829" i="5" s="1"/>
  <c r="E1830" i="5"/>
  <c r="X1830" i="5" s="1"/>
  <c r="E1831" i="5"/>
  <c r="E1832" i="5"/>
  <c r="E1833" i="5"/>
  <c r="E1834" i="5"/>
  <c r="X1834" i="5" s="1"/>
  <c r="E1835" i="5"/>
  <c r="X1835" i="5" s="1"/>
  <c r="E1836" i="5"/>
  <c r="X1836" i="5" s="1"/>
  <c r="E1837" i="5"/>
  <c r="X1837" i="5" s="1"/>
  <c r="E1838" i="5"/>
  <c r="E1839" i="5"/>
  <c r="E1840" i="5"/>
  <c r="E1841" i="5"/>
  <c r="E1842" i="5"/>
  <c r="X1842" i="5" s="1"/>
  <c r="E1843" i="5"/>
  <c r="E1844" i="5"/>
  <c r="X1844" i="5" s="1"/>
  <c r="E1845" i="5"/>
  <c r="X1845" i="5" s="1"/>
  <c r="E1846" i="5"/>
  <c r="X1846" i="5" s="1"/>
  <c r="E1847" i="5"/>
  <c r="E1848" i="5"/>
  <c r="E1849" i="5"/>
  <c r="E1850" i="5"/>
  <c r="X1850" i="5" s="1"/>
  <c r="E1851" i="5"/>
  <c r="X1851" i="5" s="1"/>
  <c r="E1852" i="5"/>
  <c r="X1852" i="5" s="1"/>
  <c r="E1853" i="5"/>
  <c r="X1853" i="5" s="1"/>
  <c r="E1854" i="5"/>
  <c r="X1854" i="5" s="1"/>
  <c r="E1855" i="5"/>
  <c r="E1856" i="5"/>
  <c r="E1857" i="5"/>
  <c r="E1858" i="5"/>
  <c r="X1858" i="5" s="1"/>
  <c r="E1859" i="5"/>
  <c r="X1859" i="5" s="1"/>
  <c r="E1860" i="5"/>
  <c r="X1860" i="5" s="1"/>
  <c r="E1861" i="5"/>
  <c r="X1861" i="5" s="1"/>
  <c r="E1862" i="5"/>
  <c r="X1862" i="5" s="1"/>
  <c r="E1863" i="5"/>
  <c r="E1864" i="5"/>
  <c r="E1865" i="5"/>
  <c r="E1866" i="5"/>
  <c r="X1866" i="5" s="1"/>
  <c r="E1867" i="5"/>
  <c r="E1868" i="5"/>
  <c r="X1868" i="5" s="1"/>
  <c r="E1869" i="5"/>
  <c r="X1869" i="5" s="1"/>
  <c r="E1870" i="5"/>
  <c r="X1870" i="5" s="1"/>
  <c r="E1871" i="5"/>
  <c r="E1872" i="5"/>
  <c r="E1873" i="5"/>
  <c r="X1873" i="5" s="1"/>
  <c r="E1874" i="5"/>
  <c r="X1874" i="5" s="1"/>
  <c r="E1875" i="5"/>
  <c r="X1875" i="5" s="1"/>
  <c r="E1876" i="5"/>
  <c r="X1876" i="5" s="1"/>
  <c r="E1877" i="5"/>
  <c r="X1877" i="5" s="1"/>
  <c r="E1878" i="5"/>
  <c r="X1878" i="5" s="1"/>
  <c r="E1879" i="5"/>
  <c r="E1880" i="5"/>
  <c r="E1881" i="5"/>
  <c r="E1882" i="5"/>
  <c r="X1882" i="5" s="1"/>
  <c r="E1883" i="5"/>
  <c r="X1883" i="5" s="1"/>
  <c r="E1884" i="5"/>
  <c r="X1884" i="5" s="1"/>
  <c r="E1885" i="5"/>
  <c r="X1885" i="5" s="1"/>
  <c r="E1886" i="5"/>
  <c r="X1886" i="5" s="1"/>
  <c r="E1887" i="5"/>
  <c r="E1888" i="5"/>
  <c r="E1889" i="5"/>
  <c r="X1889" i="5" s="1"/>
  <c r="E1890" i="5"/>
  <c r="X1890" i="5" s="1"/>
  <c r="E1891" i="5"/>
  <c r="X1891" i="5" s="1"/>
  <c r="E1892" i="5"/>
  <c r="X1892" i="5" s="1"/>
  <c r="E1893" i="5"/>
  <c r="X1893" i="5" s="1"/>
  <c r="E1894" i="5"/>
  <c r="X1894" i="5" s="1"/>
  <c r="E1895" i="5"/>
  <c r="E1896" i="5"/>
  <c r="E1897" i="5"/>
  <c r="E1898" i="5"/>
  <c r="X1898" i="5" s="1"/>
  <c r="E1899" i="5"/>
  <c r="X1899" i="5" s="1"/>
  <c r="E1900" i="5"/>
  <c r="X1900" i="5" s="1"/>
  <c r="E1901" i="5"/>
  <c r="X1901" i="5" s="1"/>
  <c r="E1902" i="5"/>
  <c r="X1902" i="5" s="1"/>
  <c r="E1903" i="5"/>
  <c r="E1904" i="5"/>
  <c r="E1905" i="5"/>
  <c r="X1905" i="5" s="1"/>
  <c r="E1906" i="5"/>
  <c r="X1906" i="5" s="1"/>
  <c r="E1907" i="5"/>
  <c r="X1907" i="5" s="1"/>
  <c r="E1908" i="5"/>
  <c r="X1908" i="5" s="1"/>
  <c r="E1909" i="5"/>
  <c r="X1909" i="5" s="1"/>
  <c r="E1910" i="5"/>
  <c r="E1911" i="5"/>
  <c r="E1912" i="5"/>
  <c r="E1913" i="5"/>
  <c r="E1914" i="5"/>
  <c r="X1914" i="5" s="1"/>
  <c r="E1915" i="5"/>
  <c r="X1915" i="5" s="1"/>
  <c r="E1916" i="5"/>
  <c r="X1916" i="5" s="1"/>
  <c r="E1917" i="5"/>
  <c r="X1917" i="5" s="1"/>
  <c r="E1918" i="5"/>
  <c r="X1918" i="5" s="1"/>
  <c r="E1919" i="5"/>
  <c r="E1920" i="5"/>
  <c r="E1921" i="5"/>
  <c r="X1921" i="5" s="1"/>
  <c r="E1922" i="5"/>
  <c r="X1922" i="5" s="1"/>
  <c r="E1923" i="5"/>
  <c r="X1923" i="5" s="1"/>
  <c r="E1924" i="5"/>
  <c r="X1924" i="5" s="1"/>
  <c r="E1925" i="5"/>
  <c r="X1925" i="5" s="1"/>
  <c r="E1926" i="5"/>
  <c r="X1926" i="5" s="1"/>
  <c r="E1927" i="5"/>
  <c r="E1928" i="5"/>
  <c r="E1929" i="5"/>
  <c r="E1930" i="5"/>
  <c r="X1930" i="5" s="1"/>
  <c r="E1931" i="5"/>
  <c r="X1931" i="5" s="1"/>
  <c r="E1932" i="5"/>
  <c r="X1932" i="5" s="1"/>
  <c r="E1933" i="5"/>
  <c r="X1933" i="5" s="1"/>
  <c r="E1934" i="5"/>
  <c r="X1934" i="5" s="1"/>
  <c r="E1935" i="5"/>
  <c r="E1936" i="5"/>
  <c r="E1937" i="5"/>
  <c r="E1938" i="5"/>
  <c r="X1938" i="5" s="1"/>
  <c r="E1939" i="5"/>
  <c r="E1940" i="5"/>
  <c r="X1940" i="5" s="1"/>
  <c r="E1941" i="5"/>
  <c r="X1941" i="5" s="1"/>
  <c r="E1942" i="5"/>
  <c r="X1942" i="5" s="1"/>
  <c r="E1943" i="5"/>
  <c r="E1944" i="5"/>
  <c r="E1945" i="5"/>
  <c r="E1946" i="5"/>
  <c r="X1946" i="5" s="1"/>
  <c r="E1947" i="5"/>
  <c r="X1947" i="5" s="1"/>
  <c r="E1948" i="5"/>
  <c r="X1948" i="5" s="1"/>
  <c r="E1949" i="5"/>
  <c r="X1949" i="5" s="1"/>
  <c r="E1950" i="5"/>
  <c r="X1950" i="5" s="1"/>
  <c r="E1951" i="5"/>
  <c r="E1952" i="5"/>
  <c r="E1953" i="5"/>
  <c r="X1953" i="5" s="1"/>
  <c r="E1954" i="5"/>
  <c r="X1954" i="5" s="1"/>
  <c r="E1955" i="5"/>
  <c r="X1955" i="5" s="1"/>
  <c r="E1956" i="5"/>
  <c r="X1956" i="5" s="1"/>
  <c r="E1957" i="5"/>
  <c r="X1957" i="5" s="1"/>
  <c r="E1958" i="5"/>
  <c r="X1958" i="5" s="1"/>
  <c r="E1959" i="5"/>
  <c r="E1960" i="5"/>
  <c r="E1961" i="5"/>
  <c r="X1961" i="5" s="1"/>
  <c r="E1962" i="5"/>
  <c r="X1962" i="5" s="1"/>
  <c r="E1963" i="5"/>
  <c r="E1964" i="5"/>
  <c r="X1964" i="5" s="1"/>
  <c r="E1965" i="5"/>
  <c r="X1965" i="5" s="1"/>
  <c r="E1966" i="5"/>
  <c r="E1967" i="5"/>
  <c r="E1968" i="5"/>
  <c r="E1969" i="5"/>
  <c r="E1970" i="5"/>
  <c r="X1970" i="5" s="1"/>
  <c r="E1971" i="5"/>
  <c r="X1971" i="5" s="1"/>
  <c r="E1972" i="5"/>
  <c r="X1972" i="5" s="1"/>
  <c r="E1973" i="5"/>
  <c r="X1973" i="5" s="1"/>
  <c r="E1974" i="5"/>
  <c r="E1975" i="5"/>
  <c r="E1976" i="5"/>
  <c r="E1977" i="5"/>
  <c r="E1978" i="5"/>
  <c r="X1978" i="5" s="1"/>
  <c r="E1979" i="5"/>
  <c r="X1979" i="5" s="1"/>
  <c r="E1980" i="5"/>
  <c r="X1980" i="5" s="1"/>
  <c r="E1981" i="5"/>
  <c r="X1981" i="5" s="1"/>
  <c r="E1982" i="5"/>
  <c r="X1982" i="5" s="1"/>
  <c r="E1983" i="5"/>
  <c r="E1984" i="5"/>
  <c r="E1985" i="5"/>
  <c r="E1986" i="5"/>
  <c r="X1986" i="5" s="1"/>
  <c r="E1987" i="5"/>
  <c r="E1988" i="5"/>
  <c r="X1988" i="5" s="1"/>
  <c r="E1989" i="5"/>
  <c r="X1989" i="5" s="1"/>
  <c r="E1990" i="5"/>
  <c r="X1990" i="5" s="1"/>
  <c r="E1991" i="5"/>
  <c r="E1992" i="5"/>
  <c r="E1993" i="5"/>
  <c r="E1994" i="5"/>
  <c r="X1994" i="5" s="1"/>
  <c r="E1995" i="5"/>
  <c r="X1995" i="5" s="1"/>
  <c r="E1996" i="5"/>
  <c r="X1996" i="5" s="1"/>
  <c r="E1997" i="5"/>
  <c r="X1997" i="5" s="1"/>
  <c r="E1998" i="5"/>
  <c r="E1999" i="5"/>
  <c r="E2000" i="5"/>
  <c r="E2001" i="5"/>
  <c r="E2002" i="5"/>
  <c r="X2002" i="5" s="1"/>
  <c r="E2003" i="5"/>
  <c r="X2003" i="5" s="1"/>
  <c r="E2004" i="5"/>
  <c r="X2004" i="5" s="1"/>
  <c r="E2005" i="5"/>
  <c r="X2005" i="5" s="1"/>
  <c r="E2006" i="5"/>
  <c r="X2006" i="5" s="1"/>
  <c r="E2007" i="5"/>
  <c r="E2008" i="5"/>
  <c r="E2009" i="5"/>
  <c r="X2009" i="5" s="1"/>
  <c r="E2010" i="5"/>
  <c r="X2010" i="5" s="1"/>
  <c r="E2011" i="5"/>
  <c r="X2011" i="5" s="1"/>
  <c r="E2012" i="5"/>
  <c r="X2012" i="5" s="1"/>
  <c r="E2013" i="5"/>
  <c r="X2013" i="5" s="1"/>
  <c r="E2014" i="5"/>
  <c r="X2014" i="5" s="1"/>
  <c r="E2015" i="5"/>
  <c r="E2016" i="5"/>
  <c r="E2017" i="5"/>
  <c r="X2017" i="5" s="1"/>
  <c r="E2018" i="5"/>
  <c r="X2018" i="5" s="1"/>
  <c r="E2019" i="5"/>
  <c r="X2019" i="5" s="1"/>
  <c r="E2020" i="5"/>
  <c r="X2020" i="5" s="1"/>
  <c r="E2021" i="5"/>
  <c r="X2021" i="5" s="1"/>
  <c r="E2022" i="5"/>
  <c r="X2022" i="5" s="1"/>
  <c r="E2023" i="5"/>
  <c r="E2024" i="5"/>
  <c r="E2025" i="5"/>
  <c r="E2026" i="5"/>
  <c r="X2026" i="5" s="1"/>
  <c r="E2027" i="5"/>
  <c r="X2027" i="5" s="1"/>
  <c r="E2028" i="5"/>
  <c r="X2028" i="5" s="1"/>
  <c r="E2029" i="5"/>
  <c r="X2029" i="5" s="1"/>
  <c r="E2030" i="5"/>
  <c r="X2030" i="5" s="1"/>
  <c r="E2031" i="5"/>
  <c r="E2032" i="5"/>
  <c r="E2033" i="5"/>
  <c r="X2033" i="5" s="1"/>
  <c r="E2034" i="5"/>
  <c r="X2034" i="5" s="1"/>
  <c r="E2035" i="5"/>
  <c r="X2035" i="5" s="1"/>
  <c r="E2036" i="5"/>
  <c r="X2036" i="5" s="1"/>
  <c r="E2037" i="5"/>
  <c r="X2037" i="5" s="1"/>
  <c r="E2038" i="5"/>
  <c r="X2038" i="5" s="1"/>
  <c r="E2039" i="5"/>
  <c r="E2040" i="5"/>
  <c r="E2041" i="5"/>
  <c r="X2041" i="5" s="1"/>
  <c r="E2042" i="5"/>
  <c r="X2042" i="5" s="1"/>
  <c r="E2043" i="5"/>
  <c r="X2043" i="5" s="1"/>
  <c r="E2044" i="5"/>
  <c r="X2044" i="5" s="1"/>
  <c r="E2045" i="5"/>
  <c r="X2045" i="5" s="1"/>
  <c r="E2046" i="5"/>
  <c r="E2047" i="5"/>
  <c r="E2048" i="5"/>
  <c r="E2049" i="5"/>
  <c r="E2050" i="5"/>
  <c r="X2050" i="5" s="1"/>
  <c r="E2051" i="5"/>
  <c r="X2051" i="5" s="1"/>
  <c r="E2052" i="5"/>
  <c r="X2052" i="5" s="1"/>
  <c r="E2053" i="5"/>
  <c r="X2053" i="5" s="1"/>
  <c r="E2054" i="5"/>
  <c r="X2054" i="5" s="1"/>
  <c r="E2055" i="5"/>
  <c r="E2056" i="5"/>
  <c r="E2057" i="5"/>
  <c r="E2058" i="5"/>
  <c r="X2058" i="5" s="1"/>
  <c r="E2059" i="5"/>
  <c r="E2060" i="5"/>
  <c r="X2060" i="5" s="1"/>
  <c r="E2061" i="5"/>
  <c r="X2061" i="5" s="1"/>
  <c r="E2062" i="5"/>
  <c r="X2062" i="5" s="1"/>
  <c r="E2063" i="5"/>
  <c r="E2064" i="5"/>
  <c r="E2065" i="5"/>
  <c r="E2066" i="5"/>
  <c r="X2066" i="5" s="1"/>
  <c r="E2067" i="5"/>
  <c r="X2067" i="5" s="1"/>
  <c r="E2068" i="5"/>
  <c r="X2068" i="5" s="1"/>
  <c r="E2069" i="5"/>
  <c r="X2069" i="5" s="1"/>
  <c r="E2070" i="5"/>
  <c r="X2070" i="5" s="1"/>
  <c r="E2071" i="5"/>
  <c r="E2072" i="5"/>
  <c r="E2073" i="5"/>
  <c r="E2074" i="5"/>
  <c r="X2074" i="5" s="1"/>
  <c r="E2075" i="5"/>
  <c r="E2076" i="5"/>
  <c r="X2076" i="5" s="1"/>
  <c r="E2077" i="5"/>
  <c r="X2077" i="5" s="1"/>
  <c r="E2078" i="5"/>
  <c r="X2078" i="5" s="1"/>
  <c r="E2079" i="5"/>
  <c r="E2080" i="5"/>
  <c r="E2081" i="5"/>
  <c r="E2082" i="5"/>
  <c r="X2082" i="5" s="1"/>
  <c r="E2083" i="5"/>
  <c r="X2083" i="5" s="1"/>
  <c r="E2084" i="5"/>
  <c r="X2084" i="5" s="1"/>
  <c r="E2085" i="5"/>
  <c r="X2085" i="5" s="1"/>
  <c r="E2086" i="5"/>
  <c r="X2086" i="5" s="1"/>
  <c r="E2087" i="5"/>
  <c r="E2088" i="5"/>
  <c r="E2089" i="5"/>
  <c r="E2090" i="5"/>
  <c r="X2090" i="5" s="1"/>
  <c r="E2091" i="5"/>
  <c r="X2091" i="5" s="1"/>
  <c r="E2092" i="5"/>
  <c r="X2092" i="5" s="1"/>
  <c r="E2093" i="5"/>
  <c r="X2093" i="5" s="1"/>
  <c r="E2094" i="5"/>
  <c r="X2094" i="5" s="1"/>
  <c r="E2095" i="5"/>
  <c r="E2096" i="5"/>
  <c r="E2097" i="5"/>
  <c r="X2097" i="5" s="1"/>
  <c r="E2098" i="5"/>
  <c r="X2098" i="5" s="1"/>
  <c r="E2099" i="5"/>
  <c r="X2099" i="5" s="1"/>
  <c r="E2100" i="5"/>
  <c r="X2100" i="5" s="1"/>
  <c r="E2101" i="5"/>
  <c r="X2101" i="5" s="1"/>
  <c r="E2102" i="5"/>
  <c r="X2102" i="5" s="1"/>
  <c r="E2103" i="5"/>
  <c r="E2104" i="5"/>
  <c r="E2105" i="5"/>
  <c r="E2106" i="5"/>
  <c r="X2106" i="5" s="1"/>
  <c r="E2107" i="5"/>
  <c r="E2108" i="5"/>
  <c r="X2108" i="5" s="1"/>
  <c r="E2109" i="5"/>
  <c r="X2109" i="5" s="1"/>
  <c r="E2110" i="5"/>
  <c r="X2110" i="5" s="1"/>
  <c r="E2111" i="5"/>
  <c r="E2112" i="5"/>
  <c r="E2113" i="5"/>
  <c r="E2114" i="5"/>
  <c r="X2114" i="5" s="1"/>
  <c r="E2115" i="5"/>
  <c r="X2115" i="5" s="1"/>
  <c r="E2116" i="5"/>
  <c r="X2116" i="5" s="1"/>
  <c r="E2117" i="5"/>
  <c r="X2117" i="5" s="1"/>
  <c r="E2118" i="5"/>
  <c r="X2118" i="5" s="1"/>
  <c r="E2119" i="5"/>
  <c r="E2120" i="5"/>
  <c r="E2121" i="5"/>
  <c r="E2122" i="5"/>
  <c r="X2122" i="5" s="1"/>
  <c r="E2123" i="5"/>
  <c r="X2123" i="5" s="1"/>
  <c r="E2124" i="5"/>
  <c r="X2124" i="5" s="1"/>
  <c r="E2125" i="5"/>
  <c r="X2125" i="5" s="1"/>
  <c r="E2126" i="5"/>
  <c r="X2126" i="5" s="1"/>
  <c r="E2127" i="5"/>
  <c r="E2128" i="5"/>
  <c r="E2129" i="5"/>
  <c r="E2130" i="5"/>
  <c r="X2130" i="5" s="1"/>
  <c r="E2131" i="5"/>
  <c r="E2132" i="5"/>
  <c r="X2132" i="5" s="1"/>
  <c r="E2133" i="5"/>
  <c r="X2133" i="5" s="1"/>
  <c r="E2134" i="5"/>
  <c r="X2134" i="5" s="1"/>
  <c r="E2135" i="5"/>
  <c r="E2136" i="5"/>
  <c r="E2137" i="5"/>
  <c r="E2138" i="5"/>
  <c r="X2138" i="5" s="1"/>
  <c r="E2139" i="5"/>
  <c r="X2139" i="5" s="1"/>
  <c r="E2140" i="5"/>
  <c r="X2140" i="5" s="1"/>
  <c r="E2141" i="5"/>
  <c r="X2141" i="5" s="1"/>
  <c r="E2142" i="5"/>
  <c r="X2142" i="5" s="1"/>
  <c r="E2143" i="5"/>
  <c r="E2144" i="5"/>
  <c r="E2145" i="5"/>
  <c r="X2145" i="5" s="1"/>
  <c r="E2146" i="5"/>
  <c r="X2146" i="5" s="1"/>
  <c r="E2147" i="5"/>
  <c r="X2147" i="5" s="1"/>
  <c r="E2148" i="5"/>
  <c r="X2148" i="5" s="1"/>
  <c r="E2149" i="5"/>
  <c r="X2149" i="5" s="1"/>
  <c r="E2150" i="5"/>
  <c r="X2150" i="5" s="1"/>
  <c r="E2151" i="5"/>
  <c r="E2152" i="5"/>
  <c r="E2153" i="5"/>
  <c r="X2153" i="5" s="1"/>
  <c r="E2154" i="5"/>
  <c r="X2154" i="5" s="1"/>
  <c r="E2155" i="5"/>
  <c r="E2156" i="5"/>
  <c r="X2156" i="5" s="1"/>
  <c r="E2157" i="5"/>
  <c r="X2157" i="5" s="1"/>
  <c r="E2158" i="5"/>
  <c r="X2158" i="5" s="1"/>
  <c r="E2159" i="5"/>
  <c r="E2160" i="5"/>
  <c r="E2161" i="5"/>
  <c r="X2161" i="5" s="1"/>
  <c r="E2162" i="5"/>
  <c r="X2162" i="5" s="1"/>
  <c r="E2163" i="5"/>
  <c r="E2164" i="5"/>
  <c r="X2164" i="5" s="1"/>
  <c r="E2165" i="5"/>
  <c r="X2165" i="5" s="1"/>
  <c r="E2166" i="5"/>
  <c r="X2166" i="5" s="1"/>
  <c r="E2167" i="5"/>
  <c r="E2168" i="5"/>
  <c r="E2169" i="5"/>
  <c r="E2170" i="5"/>
  <c r="X2170" i="5" s="1"/>
  <c r="E2171" i="5"/>
  <c r="E2172" i="5"/>
  <c r="X2172" i="5" s="1"/>
  <c r="E2173" i="5"/>
  <c r="X2173" i="5" s="1"/>
  <c r="E2174" i="5"/>
  <c r="X2174" i="5" s="1"/>
  <c r="E2175" i="5"/>
  <c r="E2176" i="5"/>
  <c r="E2177" i="5"/>
  <c r="E2178" i="5"/>
  <c r="X2178" i="5" s="1"/>
  <c r="E2179" i="5"/>
  <c r="X2179" i="5" s="1"/>
  <c r="E2180" i="5"/>
  <c r="X2180" i="5" s="1"/>
  <c r="E2181" i="5"/>
  <c r="X2181" i="5" s="1"/>
  <c r="E2182" i="5"/>
  <c r="X2182" i="5" s="1"/>
  <c r="E2183" i="5"/>
  <c r="E2184" i="5"/>
  <c r="E2185" i="5"/>
  <c r="E2186" i="5"/>
  <c r="X2186" i="5" s="1"/>
  <c r="E2187" i="5"/>
  <c r="X2187" i="5" s="1"/>
  <c r="E2188" i="5"/>
  <c r="X2188" i="5" s="1"/>
  <c r="E2189" i="5"/>
  <c r="X2189" i="5" s="1"/>
  <c r="E2190" i="5"/>
  <c r="X2190" i="5" s="1"/>
  <c r="E2191" i="5"/>
  <c r="E2192" i="5"/>
  <c r="E2193" i="5"/>
  <c r="X2193" i="5" s="1"/>
  <c r="E2194" i="5"/>
  <c r="X2194" i="5" s="1"/>
  <c r="E2195" i="5"/>
  <c r="X2195" i="5" s="1"/>
  <c r="E2196" i="5"/>
  <c r="X2196" i="5" s="1"/>
  <c r="E2197" i="5"/>
  <c r="X2197" i="5" s="1"/>
  <c r="E2198" i="5"/>
  <c r="X2198" i="5" s="1"/>
  <c r="E2199" i="5"/>
  <c r="E2200" i="5"/>
  <c r="E2201" i="5"/>
  <c r="E2202" i="5"/>
  <c r="X2202" i="5" s="1"/>
  <c r="E2203" i="5"/>
  <c r="X2203" i="5" s="1"/>
  <c r="E2204" i="5"/>
  <c r="X2204" i="5" s="1"/>
  <c r="E2205" i="5"/>
  <c r="X2205" i="5" s="1"/>
  <c r="E2206" i="5"/>
  <c r="X2206" i="5" s="1"/>
  <c r="E2207" i="5"/>
  <c r="E2208" i="5"/>
  <c r="E2209" i="5"/>
  <c r="X2209" i="5" s="1"/>
  <c r="E2210" i="5"/>
  <c r="X2210" i="5" s="1"/>
  <c r="E2211" i="5"/>
  <c r="E2212" i="5"/>
  <c r="X2212" i="5" s="1"/>
  <c r="E2213" i="5"/>
  <c r="X2213" i="5" s="1"/>
  <c r="E2214" i="5"/>
  <c r="X2214" i="5" s="1"/>
  <c r="E2215" i="5"/>
  <c r="E2216" i="5"/>
  <c r="E2217" i="5"/>
  <c r="X2217" i="5" s="1"/>
  <c r="E2218" i="5"/>
  <c r="X2218" i="5" s="1"/>
  <c r="E2219" i="5"/>
  <c r="X2219" i="5" s="1"/>
  <c r="E2220" i="5"/>
  <c r="X2220" i="5" s="1"/>
  <c r="E2221" i="5"/>
  <c r="X2221" i="5" s="1"/>
  <c r="E2222" i="5"/>
  <c r="X2222" i="5" s="1"/>
  <c r="E2223" i="5"/>
  <c r="E2224" i="5"/>
  <c r="E2225" i="5"/>
  <c r="X2225" i="5" s="1"/>
  <c r="E2226" i="5"/>
  <c r="X2226" i="5" s="1"/>
  <c r="E2227" i="5"/>
  <c r="E2228" i="5"/>
  <c r="X2228" i="5" s="1"/>
  <c r="E2229" i="5"/>
  <c r="X2229" i="5" s="1"/>
  <c r="E2230" i="5"/>
  <c r="X2230" i="5" s="1"/>
  <c r="E2231" i="5"/>
  <c r="E2232" i="5"/>
  <c r="E2233" i="5"/>
  <c r="E2234" i="5"/>
  <c r="X2234" i="5" s="1"/>
  <c r="E2235" i="5"/>
  <c r="X2235" i="5" s="1"/>
  <c r="E2236" i="5"/>
  <c r="X2236" i="5" s="1"/>
  <c r="E2237" i="5"/>
  <c r="X2237" i="5" s="1"/>
  <c r="E2238" i="5"/>
  <c r="X2238" i="5" s="1"/>
  <c r="E2239" i="5"/>
  <c r="E2240" i="5"/>
  <c r="E2241" i="5"/>
  <c r="X2241" i="5" s="1"/>
  <c r="E2242" i="5"/>
  <c r="X2242" i="5" s="1"/>
  <c r="E2243" i="5"/>
  <c r="E2244" i="5"/>
  <c r="X2244" i="5" s="1"/>
  <c r="E2245" i="5"/>
  <c r="X2245" i="5" s="1"/>
  <c r="E2246" i="5"/>
  <c r="X2246" i="5" s="1"/>
  <c r="E2247" i="5"/>
  <c r="E2248" i="5"/>
  <c r="E2249" i="5"/>
  <c r="E2250" i="5"/>
  <c r="X2250" i="5" s="1"/>
  <c r="E2251" i="5"/>
  <c r="X2251" i="5" s="1"/>
  <c r="E2252" i="5"/>
  <c r="X2252" i="5" s="1"/>
  <c r="E2253" i="5"/>
  <c r="X2253" i="5" s="1"/>
  <c r="E2254" i="5"/>
  <c r="X2254" i="5" s="1"/>
  <c r="E2255" i="5"/>
  <c r="E2256" i="5"/>
  <c r="E2257" i="5"/>
  <c r="E2258" i="5"/>
  <c r="X2258" i="5" s="1"/>
  <c r="E2259" i="5"/>
  <c r="E2260" i="5"/>
  <c r="X2260" i="5" s="1"/>
  <c r="E2261" i="5"/>
  <c r="X2261" i="5" s="1"/>
  <c r="E2262" i="5"/>
  <c r="X2262" i="5" s="1"/>
  <c r="E2263" i="5"/>
  <c r="E2264" i="5"/>
  <c r="E2265" i="5"/>
  <c r="E2266" i="5"/>
  <c r="X2266" i="5" s="1"/>
  <c r="E2267" i="5"/>
  <c r="E2268" i="5"/>
  <c r="X2268" i="5" s="1"/>
  <c r="E2269" i="5"/>
  <c r="X2269" i="5" s="1"/>
  <c r="E2270" i="5"/>
  <c r="X2270" i="5" s="1"/>
  <c r="E2271" i="5"/>
  <c r="E2272" i="5"/>
  <c r="E2273" i="5"/>
  <c r="X2273" i="5" s="1"/>
  <c r="E2274" i="5"/>
  <c r="X2274" i="5" s="1"/>
  <c r="E2275" i="5"/>
  <c r="X2275" i="5" s="1"/>
  <c r="E2276" i="5"/>
  <c r="X2276" i="5" s="1"/>
  <c r="E2277" i="5"/>
  <c r="X2277" i="5" s="1"/>
  <c r="E2278" i="5"/>
  <c r="X2278" i="5" s="1"/>
  <c r="E2279" i="5"/>
  <c r="E2280" i="5"/>
  <c r="E2281" i="5"/>
  <c r="E2282" i="5"/>
  <c r="X2282" i="5" s="1"/>
  <c r="E2283" i="5"/>
  <c r="X2283" i="5" s="1"/>
  <c r="E2284" i="5"/>
  <c r="X2284" i="5" s="1"/>
  <c r="E2285" i="5"/>
  <c r="X2285" i="5" s="1"/>
  <c r="E2286" i="5"/>
  <c r="X2286" i="5" s="1"/>
  <c r="E2287" i="5"/>
  <c r="E2288" i="5"/>
  <c r="E2289" i="5"/>
  <c r="E2290" i="5"/>
  <c r="X2290" i="5" s="1"/>
  <c r="E2291" i="5"/>
  <c r="X2291" i="5" s="1"/>
  <c r="E2292" i="5"/>
  <c r="X2292" i="5" s="1"/>
  <c r="E2293" i="5"/>
  <c r="X2293" i="5" s="1"/>
  <c r="E2294" i="5"/>
  <c r="X2294" i="5" s="1"/>
  <c r="E2295" i="5"/>
  <c r="E2296" i="5"/>
  <c r="E2297" i="5"/>
  <c r="X2297" i="5" s="1"/>
  <c r="E2298" i="5"/>
  <c r="X2298" i="5" s="1"/>
  <c r="E2299" i="5"/>
  <c r="E2300" i="5"/>
  <c r="X2300" i="5" s="1"/>
  <c r="E2301" i="5"/>
  <c r="X2301" i="5" s="1"/>
  <c r="E2302" i="5"/>
  <c r="X2302" i="5" s="1"/>
  <c r="E2303" i="5"/>
  <c r="E2304" i="5"/>
  <c r="E2305" i="5"/>
  <c r="X2305" i="5" s="1"/>
  <c r="E2306" i="5"/>
  <c r="X2306" i="5" s="1"/>
  <c r="E2307" i="5"/>
  <c r="X2307" i="5" s="1"/>
  <c r="E2308" i="5"/>
  <c r="X2308" i="5" s="1"/>
  <c r="E2309" i="5"/>
  <c r="X2309" i="5" s="1"/>
  <c r="E2310" i="5"/>
  <c r="X2310" i="5" s="1"/>
  <c r="E2311" i="5"/>
  <c r="E2312" i="5"/>
  <c r="E2313" i="5"/>
  <c r="X2313" i="5" s="1"/>
  <c r="E2314" i="5"/>
  <c r="X2314" i="5" s="1"/>
  <c r="E2315" i="5"/>
  <c r="E2316" i="5"/>
  <c r="X2316" i="5" s="1"/>
  <c r="E2317" i="5"/>
  <c r="X2317" i="5" s="1"/>
  <c r="E2318" i="5"/>
  <c r="X2318" i="5" s="1"/>
  <c r="E2319" i="5"/>
  <c r="E2320" i="5"/>
  <c r="E2321" i="5"/>
  <c r="X2321" i="5" s="1"/>
  <c r="E2322" i="5"/>
  <c r="X2322" i="5" s="1"/>
  <c r="E2323" i="5"/>
  <c r="E2324" i="5"/>
  <c r="X2324" i="5" s="1"/>
  <c r="E2325" i="5"/>
  <c r="X2325" i="5" s="1"/>
  <c r="E2326" i="5"/>
  <c r="X2326" i="5" s="1"/>
  <c r="E2327" i="5"/>
  <c r="E2328" i="5"/>
  <c r="E2329" i="5"/>
  <c r="E2330" i="5"/>
  <c r="X2330" i="5" s="1"/>
  <c r="E2331" i="5"/>
  <c r="X2331" i="5" s="1"/>
  <c r="E2332" i="5"/>
  <c r="X2332" i="5" s="1"/>
  <c r="E2333" i="5"/>
  <c r="X2333" i="5" s="1"/>
  <c r="E2334" i="5"/>
  <c r="X2334" i="5" s="1"/>
  <c r="E2335" i="5"/>
  <c r="E2336" i="5"/>
  <c r="E2337" i="5"/>
  <c r="X2337" i="5" s="1"/>
  <c r="E2338" i="5"/>
  <c r="X2338" i="5" s="1"/>
  <c r="E2339" i="5"/>
  <c r="X2339" i="5" s="1"/>
  <c r="E2340" i="5"/>
  <c r="X2340" i="5" s="1"/>
  <c r="E2341" i="5"/>
  <c r="X2341" i="5" s="1"/>
  <c r="E2342" i="5"/>
  <c r="X2342" i="5" s="1"/>
  <c r="E2343" i="5"/>
  <c r="E2344" i="5"/>
  <c r="E2345" i="5"/>
  <c r="X2345" i="5" s="1"/>
  <c r="E2346" i="5"/>
  <c r="X2346" i="5" s="1"/>
  <c r="E2347" i="5"/>
  <c r="X2347" i="5" s="1"/>
  <c r="E2348" i="5"/>
  <c r="X2348" i="5" s="1"/>
  <c r="E2349" i="5"/>
  <c r="X2349" i="5" s="1"/>
  <c r="E2350" i="5"/>
  <c r="X2350" i="5" s="1"/>
  <c r="E2351" i="5"/>
  <c r="E2352" i="5"/>
  <c r="E2353" i="5"/>
  <c r="E2354" i="5"/>
  <c r="X2354" i="5" s="1"/>
  <c r="E2355" i="5"/>
  <c r="E2356" i="5"/>
  <c r="X2356" i="5" s="1"/>
  <c r="E2357" i="5"/>
  <c r="X2357" i="5" s="1"/>
  <c r="E2358" i="5"/>
  <c r="X2358" i="5" s="1"/>
  <c r="E2359" i="5"/>
  <c r="E2360" i="5"/>
  <c r="E2361" i="5"/>
  <c r="E2362" i="5"/>
  <c r="X2362" i="5" s="1"/>
  <c r="E2363" i="5"/>
  <c r="E2364" i="5"/>
  <c r="X2364" i="5" s="1"/>
  <c r="E2365" i="5"/>
  <c r="X2365" i="5" s="1"/>
  <c r="E2366" i="5"/>
  <c r="X2366" i="5" s="1"/>
  <c r="E2367" i="5"/>
  <c r="E2368" i="5"/>
  <c r="E2369" i="5"/>
  <c r="E2370" i="5"/>
  <c r="X2370" i="5" s="1"/>
  <c r="E2371" i="5"/>
  <c r="X2371" i="5" s="1"/>
  <c r="E2372" i="5"/>
  <c r="X2372" i="5" s="1"/>
  <c r="E2373" i="5"/>
  <c r="X2373" i="5" s="1"/>
  <c r="E2374" i="5"/>
  <c r="X2374" i="5" s="1"/>
  <c r="E2375" i="5"/>
  <c r="E2376" i="5"/>
  <c r="E2377" i="5"/>
  <c r="E2378" i="5"/>
  <c r="X2378" i="5" s="1"/>
  <c r="E2379" i="5"/>
  <c r="X2379" i="5" s="1"/>
  <c r="E2380" i="5"/>
  <c r="X2380" i="5" s="1"/>
  <c r="E2381" i="5"/>
  <c r="X2381" i="5" s="1"/>
  <c r="E2382" i="5"/>
  <c r="X2382" i="5" s="1"/>
  <c r="E2383" i="5"/>
  <c r="E2384" i="5"/>
  <c r="E2385" i="5"/>
  <c r="E2386" i="5"/>
  <c r="X2386" i="5" s="1"/>
  <c r="E2387" i="5"/>
  <c r="E2388" i="5"/>
  <c r="X2388" i="5" s="1"/>
  <c r="E2389" i="5"/>
  <c r="X2389" i="5" s="1"/>
  <c r="E2390" i="5"/>
  <c r="X2390" i="5" s="1"/>
  <c r="E2391" i="5"/>
  <c r="E2392" i="5"/>
  <c r="E2393" i="5"/>
  <c r="X2393" i="5" s="1"/>
  <c r="E2394" i="5"/>
  <c r="X2394" i="5" s="1"/>
  <c r="E2395" i="5"/>
  <c r="E2396" i="5"/>
  <c r="X2396" i="5" s="1"/>
  <c r="E2397" i="5"/>
  <c r="X2397" i="5" s="1"/>
  <c r="E2398" i="5"/>
  <c r="X2398" i="5" s="1"/>
  <c r="E2399" i="5"/>
  <c r="E2400" i="5"/>
  <c r="E2401" i="5"/>
  <c r="E2402" i="5"/>
  <c r="X2402" i="5" s="1"/>
  <c r="E2403" i="5"/>
  <c r="X2403" i="5" s="1"/>
  <c r="E2404" i="5"/>
  <c r="X2404" i="5" s="1"/>
  <c r="E2405" i="5"/>
  <c r="X2405" i="5" s="1"/>
  <c r="E2406" i="5"/>
  <c r="X2406" i="5" s="1"/>
  <c r="E2407" i="5"/>
  <c r="E2408" i="5"/>
  <c r="E2409" i="5"/>
  <c r="E2410" i="5"/>
  <c r="X2410" i="5" s="1"/>
  <c r="E2411" i="5"/>
  <c r="E2412" i="5"/>
  <c r="X2412" i="5" s="1"/>
  <c r="E2413" i="5"/>
  <c r="X2413" i="5" s="1"/>
  <c r="E2414" i="5"/>
  <c r="X2414" i="5" s="1"/>
  <c r="E2415" i="5"/>
  <c r="E2416" i="5"/>
  <c r="E2417" i="5"/>
  <c r="E2418" i="5"/>
  <c r="X2418" i="5" s="1"/>
  <c r="E2419" i="5"/>
  <c r="X2419" i="5" s="1"/>
  <c r="E2420" i="5"/>
  <c r="X2420" i="5" s="1"/>
  <c r="E2421" i="5"/>
  <c r="X2421" i="5" s="1"/>
  <c r="E2422" i="5"/>
  <c r="X2422" i="5" s="1"/>
  <c r="E2423" i="5"/>
  <c r="E2424" i="5"/>
  <c r="E2425" i="5"/>
  <c r="X2425" i="5" s="1"/>
  <c r="E2426" i="5"/>
  <c r="X2426" i="5" s="1"/>
  <c r="E2427" i="5"/>
  <c r="X2427" i="5" s="1"/>
  <c r="E2428" i="5"/>
  <c r="X2428" i="5" s="1"/>
  <c r="E2429" i="5"/>
  <c r="X2429" i="5" s="1"/>
  <c r="E2430" i="5"/>
  <c r="X2430" i="5" s="1"/>
  <c r="E2431" i="5"/>
  <c r="E2432" i="5"/>
  <c r="E2433" i="5"/>
  <c r="X2433" i="5" s="1"/>
  <c r="E2434" i="5"/>
  <c r="X2434" i="5" s="1"/>
  <c r="E2435" i="5"/>
  <c r="E2436" i="5"/>
  <c r="X2436" i="5" s="1"/>
  <c r="E2437" i="5"/>
  <c r="X2437" i="5" s="1"/>
  <c r="E2438" i="5"/>
  <c r="X2438" i="5" s="1"/>
  <c r="E2439" i="5"/>
  <c r="E2440" i="5"/>
  <c r="E2441" i="5"/>
  <c r="E2442" i="5"/>
  <c r="X2442" i="5" s="1"/>
  <c r="E2443" i="5"/>
  <c r="X2443" i="5" s="1"/>
  <c r="E2444" i="5"/>
  <c r="X2444" i="5" s="1"/>
  <c r="E2445" i="5"/>
  <c r="X2445" i="5" s="1"/>
  <c r="E2446" i="5"/>
  <c r="X2446" i="5" s="1"/>
  <c r="E2447" i="5"/>
  <c r="E2448" i="5"/>
  <c r="E2449" i="5"/>
  <c r="E2450" i="5"/>
  <c r="X2450" i="5" s="1"/>
  <c r="E2451" i="5"/>
  <c r="X2451" i="5" s="1"/>
  <c r="E2452" i="5"/>
  <c r="X2452" i="5" s="1"/>
  <c r="E2453" i="5"/>
  <c r="X2453" i="5" s="1"/>
  <c r="E2454" i="5"/>
  <c r="X2454" i="5" s="1"/>
  <c r="E2455" i="5"/>
  <c r="E2456" i="5"/>
  <c r="E2457" i="5"/>
  <c r="X2457" i="5" s="1"/>
  <c r="E2458" i="5"/>
  <c r="X2458" i="5" s="1"/>
  <c r="E2459" i="5"/>
  <c r="X2459" i="5" s="1"/>
  <c r="E2460" i="5"/>
  <c r="X2460" i="5" s="1"/>
  <c r="E2461" i="5"/>
  <c r="X2461" i="5" s="1"/>
  <c r="E2462" i="5"/>
  <c r="X2462" i="5" s="1"/>
  <c r="E2463" i="5"/>
  <c r="E2464" i="5"/>
  <c r="E2465" i="5"/>
  <c r="E2466" i="5"/>
  <c r="X2466" i="5" s="1"/>
  <c r="E2467" i="5"/>
  <c r="X2467" i="5" s="1"/>
  <c r="E2468" i="5"/>
  <c r="X2468" i="5" s="1"/>
  <c r="E2469" i="5"/>
  <c r="X2469" i="5" s="1"/>
  <c r="E2470" i="5"/>
  <c r="X2470" i="5" s="1"/>
  <c r="E2471" i="5"/>
  <c r="E2472" i="5"/>
  <c r="E2473" i="5"/>
  <c r="E2474" i="5"/>
  <c r="X2474" i="5" s="1"/>
  <c r="E2475" i="5"/>
  <c r="X2475" i="5" s="1"/>
  <c r="E2476" i="5"/>
  <c r="X2476" i="5" s="1"/>
  <c r="E2477" i="5"/>
  <c r="X2477" i="5" s="1"/>
  <c r="E2478" i="5"/>
  <c r="X2478" i="5" s="1"/>
  <c r="E2479" i="5"/>
  <c r="E2480" i="5"/>
  <c r="E2481" i="5"/>
  <c r="X2481" i="5" s="1"/>
  <c r="E2482" i="5"/>
  <c r="X2482" i="5" s="1"/>
  <c r="E2483" i="5"/>
  <c r="E2484" i="5"/>
  <c r="X2484" i="5" s="1"/>
  <c r="E2485" i="5"/>
  <c r="X2485" i="5" s="1"/>
  <c r="E2486" i="5"/>
  <c r="X2486" i="5" s="1"/>
  <c r="E2487" i="5"/>
  <c r="E2488" i="5"/>
  <c r="E2489" i="5"/>
  <c r="X2489" i="5" s="1"/>
  <c r="E2490" i="5"/>
  <c r="X2490" i="5" s="1"/>
  <c r="E2491" i="5"/>
  <c r="X2491" i="5" s="1"/>
  <c r="E2492" i="5"/>
  <c r="X2492" i="5" s="1"/>
  <c r="E2493" i="5"/>
  <c r="E2494" i="5"/>
  <c r="E2495" i="5"/>
  <c r="E2496" i="5"/>
  <c r="E2497" i="5"/>
  <c r="E2498" i="5"/>
  <c r="E2499" i="5"/>
  <c r="E2500" i="5"/>
  <c r="E2501" i="5"/>
  <c r="E2502" i="5"/>
  <c r="E2503" i="5"/>
  <c r="E2504"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c r="B56" i="6"/>
  <c r="G56" i="6" s="1"/>
  <c r="B55" i="6"/>
  <c r="G55" i="6"/>
  <c r="B54" i="6"/>
  <c r="G54" i="6" s="1"/>
  <c r="B17" i="6"/>
  <c r="B16" i="6"/>
  <c r="B15" i="6"/>
  <c r="B14" i="6"/>
  <c r="G14" i="6"/>
  <c r="H14" i="6" s="1"/>
  <c r="H13" i="6"/>
  <c r="B12" i="6"/>
  <c r="G12" i="6" s="1"/>
  <c r="H12" i="6" s="1"/>
  <c r="D12" i="6" s="1"/>
  <c r="B11" i="6"/>
  <c r="G11" i="6" s="1"/>
  <c r="H11" i="6" s="1"/>
  <c r="D11" i="6" s="1"/>
  <c r="G10" i="6"/>
  <c r="H10" i="6" s="1"/>
  <c r="D10" i="6" s="1"/>
  <c r="G9" i="6"/>
  <c r="H9" i="6"/>
  <c r="B8" i="6"/>
  <c r="G8" i="6"/>
  <c r="H8" i="6" s="1"/>
  <c r="D8" i="6" s="1"/>
  <c r="B7" i="6"/>
  <c r="G7" i="6"/>
  <c r="H7" i="6"/>
  <c r="D7" i="6"/>
  <c r="B6" i="6"/>
  <c r="G6" i="6" s="1"/>
  <c r="B5" i="6"/>
  <c r="F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235"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T895" i="5"/>
  <c r="AB895" i="5"/>
  <c r="S895" i="5"/>
  <c r="AB1863" i="5"/>
  <c r="T1863" i="5"/>
  <c r="S1863" i="5"/>
  <c r="R189" i="5"/>
  <c r="AB210" i="5"/>
  <c r="R225" i="5"/>
  <c r="F225" i="5"/>
  <c r="X225" i="5"/>
  <c r="F309" i="5"/>
  <c r="F357" i="5"/>
  <c r="R463" i="5"/>
  <c r="F586" i="5"/>
  <c r="I714" i="5"/>
  <c r="J714" i="5"/>
  <c r="T738" i="5"/>
  <c r="S738" i="5"/>
  <c r="AB170" i="5"/>
  <c r="H452" i="5"/>
  <c r="F452" i="5"/>
  <c r="S1497" i="5"/>
  <c r="T1497" i="5"/>
  <c r="H147" i="5"/>
  <c r="I147" i="5"/>
  <c r="F147" i="5"/>
  <c r="R237" i="5"/>
  <c r="F237" i="5"/>
  <c r="J262" i="5"/>
  <c r="AB262" i="5"/>
  <c r="AB298" i="5"/>
  <c r="F451" i="5"/>
  <c r="R453" i="5"/>
  <c r="J453" i="5"/>
  <c r="H453" i="5"/>
  <c r="F453" i="5"/>
  <c r="T1447" i="5"/>
  <c r="AB1447" i="5"/>
  <c r="S1447" i="5"/>
  <c r="H167" i="5"/>
  <c r="R167" i="5"/>
  <c r="H187" i="5"/>
  <c r="R187" i="5"/>
  <c r="I187" i="5"/>
  <c r="I275" i="5"/>
  <c r="F275" i="5"/>
  <c r="I361" i="5"/>
  <c r="J361" i="5"/>
  <c r="H361" i="5"/>
  <c r="F361" i="5"/>
  <c r="I479" i="5"/>
  <c r="H479" i="5"/>
  <c r="X479" i="5"/>
  <c r="F574" i="5"/>
  <c r="T641" i="5"/>
  <c r="S641" i="5"/>
  <c r="H171" i="5"/>
  <c r="R171" i="5"/>
  <c r="J171" i="5"/>
  <c r="I194" i="5"/>
  <c r="F468" i="5"/>
  <c r="R562" i="5"/>
  <c r="I1848" i="5"/>
  <c r="H1848" i="5"/>
  <c r="AB166" i="5"/>
  <c r="I198" i="5"/>
  <c r="H198" i="5"/>
  <c r="R201" i="5"/>
  <c r="R245" i="5"/>
  <c r="I461" i="5"/>
  <c r="F461" i="5"/>
  <c r="J552" i="5"/>
  <c r="H552" i="5"/>
  <c r="AB178" i="5"/>
  <c r="R299" i="5"/>
  <c r="J299" i="5"/>
  <c r="X392" i="5"/>
  <c r="I392" i="5"/>
  <c r="H392"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F768" i="5"/>
  <c r="X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X720" i="5"/>
  <c r="J730" i="5"/>
  <c r="I732" i="5"/>
  <c r="T736" i="5"/>
  <c r="AB741" i="5"/>
  <c r="S754" i="5"/>
  <c r="S774" i="5"/>
  <c r="X807" i="5"/>
  <c r="S835" i="5"/>
  <c r="S841" i="5"/>
  <c r="S862" i="5"/>
  <c r="S864" i="5"/>
  <c r="S873" i="5"/>
  <c r="F889" i="5"/>
  <c r="AB898" i="5"/>
  <c r="S931" i="5"/>
  <c r="S936" i="5"/>
  <c r="AB946" i="5"/>
  <c r="T988" i="5"/>
  <c r="S988" i="5"/>
  <c r="S1074" i="5"/>
  <c r="S1084" i="5"/>
  <c r="S1096" i="5"/>
  <c r="H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X2065" i="5"/>
  <c r="R2065" i="5"/>
  <c r="J2065" i="5"/>
  <c r="H2065" i="5"/>
  <c r="F2184" i="5"/>
  <c r="F2257"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T2010" i="5"/>
  <c r="S2010" i="5"/>
  <c r="T2048" i="5"/>
  <c r="AB2048" i="5"/>
  <c r="X2185"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133" i="5"/>
  <c r="F133" i="5"/>
  <c r="F169" i="5"/>
  <c r="R169" i="5"/>
  <c r="H195" i="5"/>
  <c r="F195" i="5"/>
  <c r="R195" i="5"/>
  <c r="I195" i="5"/>
  <c r="J195" i="5"/>
  <c r="H139" i="5"/>
  <c r="R139" i="5"/>
  <c r="J139" i="5"/>
  <c r="I139" i="5"/>
  <c r="F139" i="5"/>
  <c r="X193" i="5"/>
  <c r="F193" i="5"/>
  <c r="H227" i="5"/>
  <c r="R227" i="5"/>
  <c r="F227" i="5"/>
  <c r="J227" i="5"/>
  <c r="I227" i="5"/>
  <c r="H143" i="5"/>
  <c r="R143" i="5"/>
  <c r="J143" i="5"/>
  <c r="F143" i="5"/>
  <c r="I143" i="5"/>
  <c r="X143" i="5"/>
  <c r="F177" i="5"/>
  <c r="R177" i="5"/>
  <c r="H183" i="5"/>
  <c r="F183" i="5"/>
  <c r="X183" i="5"/>
  <c r="I183" i="5"/>
  <c r="R183" i="5"/>
  <c r="J183" i="5"/>
  <c r="R241" i="5"/>
  <c r="F241" i="5"/>
  <c r="H247" i="5"/>
  <c r="I247" i="5"/>
  <c r="X247" i="5"/>
  <c r="F247" i="5"/>
  <c r="R247" i="5"/>
  <c r="J247" i="5"/>
  <c r="H259" i="5"/>
  <c r="R259" i="5"/>
  <c r="J259" i="5"/>
  <c r="I259" i="5"/>
  <c r="F259" i="5"/>
  <c r="F173" i="5"/>
  <c r="R173" i="5"/>
  <c r="H135" i="5"/>
  <c r="F135" i="5"/>
  <c r="R135" i="5"/>
  <c r="J135" i="5"/>
  <c r="I135" i="5"/>
  <c r="X135" i="5"/>
  <c r="H159" i="5"/>
  <c r="X159" i="5"/>
  <c r="R159" i="5"/>
  <c r="J159" i="5"/>
  <c r="I159" i="5"/>
  <c r="F159" i="5"/>
  <c r="I373" i="5"/>
  <c r="R373" i="5"/>
  <c r="J373" i="5"/>
  <c r="H373" i="5"/>
  <c r="F373" i="5"/>
  <c r="H199" i="5"/>
  <c r="R199" i="5"/>
  <c r="J199" i="5"/>
  <c r="I199" i="5"/>
  <c r="F199" i="5"/>
  <c r="X199" i="5"/>
  <c r="H131" i="5"/>
  <c r="F131" i="5"/>
  <c r="I131" i="5"/>
  <c r="R131" i="5"/>
  <c r="J131" i="5"/>
  <c r="R197" i="5"/>
  <c r="F197" i="5"/>
  <c r="H223" i="5"/>
  <c r="R223" i="5"/>
  <c r="J223" i="5"/>
  <c r="F223" i="5"/>
  <c r="I223" i="5"/>
  <c r="X223" i="5"/>
  <c r="R229" i="5"/>
  <c r="F229" i="5"/>
  <c r="R337" i="5"/>
  <c r="J337" i="5"/>
  <c r="H337" i="5"/>
  <c r="F337" i="5"/>
  <c r="X337" i="5"/>
  <c r="H155" i="5"/>
  <c r="R155" i="5"/>
  <c r="J155" i="5"/>
  <c r="I155" i="5"/>
  <c r="F155" i="5"/>
  <c r="H203" i="5"/>
  <c r="R203" i="5"/>
  <c r="J203" i="5"/>
  <c r="I203" i="5"/>
  <c r="X203" i="5"/>
  <c r="F203" i="5"/>
  <c r="R249" i="5"/>
  <c r="F249"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X448" i="5"/>
  <c r="I448" i="5"/>
  <c r="H448" i="5"/>
  <c r="F448" i="5"/>
  <c r="AB455" i="5"/>
  <c r="I457" i="5"/>
  <c r="R457" i="5"/>
  <c r="J457" i="5"/>
  <c r="F457" i="5"/>
  <c r="X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41" i="5"/>
  <c r="R341" i="5"/>
  <c r="J341" i="5"/>
  <c r="H341" i="5"/>
  <c r="F341" i="5"/>
  <c r="I397" i="5"/>
  <c r="R397" i="5"/>
  <c r="J397" i="5"/>
  <c r="H397" i="5"/>
  <c r="F397" i="5"/>
  <c r="H142" i="5"/>
  <c r="J147" i="5"/>
  <c r="H158" i="5"/>
  <c r="X179"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X408" i="5"/>
  <c r="I408" i="5"/>
  <c r="H408" i="5"/>
  <c r="F408" i="5"/>
  <c r="I425" i="5"/>
  <c r="J425" i="5"/>
  <c r="H425" i="5"/>
  <c r="F425"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AB134" i="5"/>
  <c r="F137" i="5"/>
  <c r="F141" i="5"/>
  <c r="AB142" i="5"/>
  <c r="X145" i="5"/>
  <c r="X161"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I429" i="5"/>
  <c r="R429" i="5"/>
  <c r="J429" i="5"/>
  <c r="H429" i="5"/>
  <c r="R436" i="5"/>
  <c r="I436" i="5"/>
  <c r="H436" i="5"/>
  <c r="X440" i="5"/>
  <c r="I440" i="5"/>
  <c r="H440" i="5"/>
  <c r="F440" i="5"/>
  <c r="R456" i="5"/>
  <c r="I456" i="5"/>
  <c r="H456" i="5"/>
  <c r="R760" i="5"/>
  <c r="I760" i="5"/>
  <c r="F760" i="5"/>
  <c r="X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F523" i="5"/>
  <c r="R566" i="5"/>
  <c r="F566" i="5"/>
  <c r="J638" i="5"/>
  <c r="R638" i="5"/>
  <c r="F638" i="5"/>
  <c r="I726" i="5"/>
  <c r="F726" i="5"/>
  <c r="I742" i="5"/>
  <c r="F742" i="5"/>
  <c r="AB322"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1" i="5"/>
  <c r="X552" i="5"/>
  <c r="F552" i="5"/>
  <c r="R552" i="5"/>
  <c r="X560"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T677" i="5"/>
  <c r="T698" i="5"/>
  <c r="S698" i="5"/>
  <c r="S716" i="5"/>
  <c r="AB716" i="5"/>
  <c r="T716" i="5"/>
  <c r="F736" i="5"/>
  <c r="J736" i="5"/>
  <c r="I736" i="5"/>
  <c r="X736" i="5"/>
  <c r="S746" i="5"/>
  <c r="T746" i="5"/>
  <c r="R776" i="5"/>
  <c r="I776" i="5"/>
  <c r="F776" i="5"/>
  <c r="X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X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X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X1091" i="5"/>
  <c r="H1091" i="5"/>
  <c r="J1091" i="5"/>
  <c r="F1091" i="5"/>
  <c r="H1118" i="5"/>
  <c r="F1118" i="5"/>
  <c r="R1132" i="5"/>
  <c r="J1185" i="5"/>
  <c r="X1185" i="5"/>
  <c r="AB679" i="5"/>
  <c r="T770" i="5"/>
  <c r="S770" i="5"/>
  <c r="H782" i="5"/>
  <c r="I782" i="5"/>
  <c r="F782" i="5"/>
  <c r="R784" i="5"/>
  <c r="F784" i="5"/>
  <c r="T790" i="5"/>
  <c r="S790" i="5"/>
  <c r="H802" i="5"/>
  <c r="J802" i="5"/>
  <c r="R804" i="5"/>
  <c r="I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H1050" i="5"/>
  <c r="F1050" i="5"/>
  <c r="X1063"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800" i="5"/>
  <c r="J812" i="5"/>
  <c r="T820" i="5"/>
  <c r="F830" i="5"/>
  <c r="F832" i="5"/>
  <c r="AB834" i="5"/>
  <c r="S834" i="5"/>
  <c r="AB846" i="5"/>
  <c r="F862" i="5"/>
  <c r="AB866" i="5"/>
  <c r="T872" i="5"/>
  <c r="S872" i="5"/>
  <c r="R881" i="5"/>
  <c r="F881" i="5"/>
  <c r="AB883" i="5"/>
  <c r="T886" i="5"/>
  <c r="T902" i="5"/>
  <c r="S902" i="5"/>
  <c r="F910" i="5"/>
  <c r="J917"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F1173" i="5"/>
  <c r="S1177" i="5"/>
  <c r="AB1184" i="5"/>
  <c r="S1197" i="5"/>
  <c r="J1249" i="5"/>
  <c r="X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X1945" i="5"/>
  <c r="I1956" i="5"/>
  <c r="H1956" i="5"/>
  <c r="F1956" i="5"/>
  <c r="AB1451" i="5"/>
  <c r="J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X1969" i="5"/>
  <c r="R1969" i="5"/>
  <c r="J1969" i="5"/>
  <c r="I1969" i="5"/>
  <c r="H1969" i="5"/>
  <c r="T1972" i="5"/>
  <c r="AB1972" i="5"/>
  <c r="I2033" i="5"/>
  <c r="F2033" i="5"/>
  <c r="R2033" i="5"/>
  <c r="J2033" i="5"/>
  <c r="H2033"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H2137" i="5"/>
  <c r="I2241" i="5"/>
  <c r="R2241" i="5"/>
  <c r="J2241" i="5"/>
  <c r="H2241" i="5"/>
  <c r="F2241" i="5"/>
  <c r="T2281" i="5"/>
  <c r="S2281" i="5"/>
  <c r="H2353" i="5"/>
  <c r="X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X304"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37" i="5"/>
  <c r="AB147" i="5"/>
  <c r="AB169" i="5"/>
  <c r="F178" i="5"/>
  <c r="R178" i="5"/>
  <c r="J178" i="5"/>
  <c r="J181" i="5"/>
  <c r="I181" i="5"/>
  <c r="H181" i="5"/>
  <c r="J209" i="5"/>
  <c r="I209" i="5"/>
  <c r="H209" i="5"/>
  <c r="AB240" i="5"/>
  <c r="H270" i="5"/>
  <c r="F270" i="5"/>
  <c r="R270" i="5"/>
  <c r="J270" i="5"/>
  <c r="I270" i="5"/>
  <c r="R311" i="5"/>
  <c r="H311" i="5"/>
  <c r="I311" i="5"/>
  <c r="F311" i="5"/>
  <c r="J311"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41" i="5"/>
  <c r="H146" i="5"/>
  <c r="F150" i="5"/>
  <c r="R150" i="5"/>
  <c r="J15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X771" i="5"/>
  <c r="H781" i="5"/>
  <c r="F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X630"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J785" i="5"/>
  <c r="I785" i="5"/>
  <c r="J791" i="5"/>
  <c r="I791" i="5"/>
  <c r="H791" i="5"/>
  <c r="F791" i="5"/>
  <c r="X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X747" i="5"/>
  <c r="F753" i="5"/>
  <c r="J753" i="5"/>
  <c r="I753" i="5"/>
  <c r="J755" i="5"/>
  <c r="I755" i="5"/>
  <c r="H755" i="5"/>
  <c r="F755" i="5"/>
  <c r="F756" i="5"/>
  <c r="J763" i="5"/>
  <c r="I763" i="5"/>
  <c r="H763" i="5"/>
  <c r="F763" i="5"/>
  <c r="X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X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X819" i="5"/>
  <c r="AB884" i="5"/>
  <c r="AB892" i="5"/>
  <c r="R906" i="5"/>
  <c r="I906" i="5"/>
  <c r="H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T816" i="5"/>
  <c r="F819" i="5"/>
  <c r="AB821" i="5"/>
  <c r="H826" i="5"/>
  <c r="R826" i="5"/>
  <c r="AB827" i="5"/>
  <c r="R828" i="5"/>
  <c r="I828" i="5"/>
  <c r="J831" i="5"/>
  <c r="I831" i="5"/>
  <c r="X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R830" i="5"/>
  <c r="I857" i="5"/>
  <c r="X857" i="5"/>
  <c r="R857" i="5"/>
  <c r="H857" i="5"/>
  <c r="AB859" i="5"/>
  <c r="AB863" i="5"/>
  <c r="AB871" i="5"/>
  <c r="I877" i="5"/>
  <c r="H877" i="5"/>
  <c r="F877" i="5"/>
  <c r="R877" i="5"/>
  <c r="T885" i="5"/>
  <c r="S885" i="5"/>
  <c r="X887" i="5"/>
  <c r="R887" i="5"/>
  <c r="I887" i="5"/>
  <c r="H887" i="5"/>
  <c r="F887" i="5"/>
  <c r="X896"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F1101" i="5"/>
  <c r="R1101" i="5"/>
  <c r="I865" i="5"/>
  <c r="X865" i="5"/>
  <c r="I881" i="5"/>
  <c r="I897" i="5"/>
  <c r="X897" i="5"/>
  <c r="I913" i="5"/>
  <c r="AB934" i="5"/>
  <c r="X951" i="5"/>
  <c r="R951" i="5"/>
  <c r="I951" i="5"/>
  <c r="F959" i="5"/>
  <c r="X975"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X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T1005" i="5"/>
  <c r="J1009" i="5"/>
  <c r="I1009" i="5"/>
  <c r="H1009" i="5"/>
  <c r="X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X1513" i="5"/>
  <c r="I885" i="5"/>
  <c r="I901" i="5"/>
  <c r="I917" i="5"/>
  <c r="I933" i="5"/>
  <c r="T945" i="5"/>
  <c r="S945" i="5"/>
  <c r="I953" i="5"/>
  <c r="H953" i="5"/>
  <c r="R954" i="5"/>
  <c r="J954" i="5"/>
  <c r="I954" i="5"/>
  <c r="R955" i="5"/>
  <c r="I955" i="5"/>
  <c r="J955" i="5"/>
  <c r="J1001" i="5"/>
  <c r="I1001" i="5"/>
  <c r="H1001" i="5"/>
  <c r="X1001" i="5"/>
  <c r="R1001" i="5"/>
  <c r="J1013" i="5"/>
  <c r="I1013" i="5"/>
  <c r="H1013" i="5"/>
  <c r="F1013" i="5"/>
  <c r="AB1036" i="5"/>
  <c r="J1041" i="5"/>
  <c r="I1041" i="5"/>
  <c r="H1041" i="5"/>
  <c r="R1041" i="5"/>
  <c r="F1041" i="5"/>
  <c r="AB1052" i="5"/>
  <c r="J1057" i="5"/>
  <c r="I1057" i="5"/>
  <c r="H1057" i="5"/>
  <c r="X1057" i="5"/>
  <c r="R1057" i="5"/>
  <c r="F1057" i="5"/>
  <c r="AB1068" i="5"/>
  <c r="J1073" i="5"/>
  <c r="I1073" i="5"/>
  <c r="H1073" i="5"/>
  <c r="X1073" i="5"/>
  <c r="R1073" i="5"/>
  <c r="F1073" i="5"/>
  <c r="AB1084" i="5"/>
  <c r="J1089" i="5"/>
  <c r="I1089" i="5"/>
  <c r="H1089" i="5"/>
  <c r="R1089" i="5"/>
  <c r="F1089" i="5"/>
  <c r="AB1100" i="5"/>
  <c r="J1105" i="5"/>
  <c r="I1105" i="5"/>
  <c r="H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R948" i="5"/>
  <c r="AB957" i="5"/>
  <c r="T957" i="5"/>
  <c r="S965" i="5"/>
  <c r="R966" i="5"/>
  <c r="J966" i="5"/>
  <c r="I966" i="5"/>
  <c r="F966" i="5"/>
  <c r="I969" i="5"/>
  <c r="H969" i="5"/>
  <c r="X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X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R1276" i="5"/>
  <c r="J1276" i="5"/>
  <c r="I1276" i="5"/>
  <c r="F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R1312" i="5"/>
  <c r="J1312" i="5"/>
  <c r="I1312" i="5"/>
  <c r="F1312" i="5"/>
  <c r="X1312" i="5"/>
  <c r="R1316" i="5"/>
  <c r="J1316" i="5"/>
  <c r="I1316" i="5"/>
  <c r="F1316" i="5"/>
  <c r="R1324" i="5"/>
  <c r="J1324" i="5"/>
  <c r="I1324" i="5"/>
  <c r="F1324" i="5"/>
  <c r="R1328" i="5"/>
  <c r="J1328" i="5"/>
  <c r="I1328" i="5"/>
  <c r="F1328" i="5"/>
  <c r="X1328" i="5"/>
  <c r="R1332" i="5"/>
  <c r="J1332" i="5"/>
  <c r="I1332" i="5"/>
  <c r="F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X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F1410" i="5"/>
  <c r="J1458" i="5"/>
  <c r="I1458" i="5"/>
  <c r="R1458" i="5"/>
  <c r="H1458" i="5"/>
  <c r="F1458" i="5"/>
  <c r="J1469" i="5"/>
  <c r="H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X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X1265" i="5"/>
  <c r="R1265" i="5"/>
  <c r="R1269" i="5"/>
  <c r="X1273" i="5"/>
  <c r="R1273" i="5"/>
  <c r="R1277" i="5"/>
  <c r="R1281" i="5"/>
  <c r="R1289" i="5"/>
  <c r="R1293" i="5"/>
  <c r="R1301" i="5"/>
  <c r="X1305"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X1463"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X1504" i="5"/>
  <c r="F1507" i="5"/>
  <c r="R1507" i="5"/>
  <c r="AB1508" i="5"/>
  <c r="T1508" i="5"/>
  <c r="T1514" i="5"/>
  <c r="S1514" i="5"/>
  <c r="AB1514"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X1455"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J1553" i="5"/>
  <c r="R1557" i="5"/>
  <c r="J1557" i="5"/>
  <c r="R1561" i="5"/>
  <c r="J1561" i="5"/>
  <c r="R1565" i="5"/>
  <c r="J1565" i="5"/>
  <c r="X1569" i="5"/>
  <c r="R1569" i="5"/>
  <c r="J1569" i="5"/>
  <c r="R1573" i="5"/>
  <c r="J1573" i="5"/>
  <c r="R1577" i="5"/>
  <c r="R1581" i="5"/>
  <c r="J1581" i="5"/>
  <c r="X1585"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H1790" i="5"/>
  <c r="X1793"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R1923" i="5"/>
  <c r="J1923" i="5"/>
  <c r="H1923" i="5"/>
  <c r="I1923" i="5"/>
  <c r="F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R1995" i="5"/>
  <c r="J1995" i="5"/>
  <c r="I1995" i="5"/>
  <c r="H1995" i="5"/>
  <c r="F1995" i="5"/>
  <c r="AB2021" i="5"/>
  <c r="T2021" i="5"/>
  <c r="S2021" i="5"/>
  <c r="R2084" i="5"/>
  <c r="J2084" i="5"/>
  <c r="I2084" i="5"/>
  <c r="H2084" i="5"/>
  <c r="F2084" i="5"/>
  <c r="F1816" i="5"/>
  <c r="T1817" i="5"/>
  <c r="AB1826" i="5"/>
  <c r="X1843"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X2059" i="5"/>
  <c r="I2067" i="5"/>
  <c r="H2067" i="5"/>
  <c r="R2067" i="5"/>
  <c r="J2067" i="5"/>
  <c r="F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J1908" i="5"/>
  <c r="X1912" i="5"/>
  <c r="J1912"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AB1889" i="5"/>
  <c r="X1897" i="5"/>
  <c r="AB1897"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X1927" i="5"/>
  <c r="T1929" i="5"/>
  <c r="S1929" i="5"/>
  <c r="R1932" i="5"/>
  <c r="J1932" i="5"/>
  <c r="AB1938" i="5"/>
  <c r="S1942" i="5"/>
  <c r="F1948" i="5"/>
  <c r="AB1949" i="5"/>
  <c r="AB1951" i="5"/>
  <c r="AB1969" i="5"/>
  <c r="T1969" i="5"/>
  <c r="S1969" i="5"/>
  <c r="F1971" i="5"/>
  <c r="AB1982" i="5"/>
  <c r="X1987" i="5"/>
  <c r="R1987" i="5"/>
  <c r="J1987" i="5"/>
  <c r="I1987" i="5"/>
  <c r="H1987" i="5"/>
  <c r="AB2001" i="5"/>
  <c r="T2001" i="5"/>
  <c r="S2001" i="5"/>
  <c r="F2003" i="5"/>
  <c r="AB2014"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0" i="5"/>
  <c r="X1968" i="5"/>
  <c r="X1976" i="5"/>
  <c r="X1984" i="5"/>
  <c r="X1992" i="5"/>
  <c r="X2000" i="5"/>
  <c r="X2008" i="5"/>
  <c r="X2024" i="5"/>
  <c r="X2032" i="5"/>
  <c r="X2040" i="5"/>
  <c r="X2048" i="5"/>
  <c r="R2053" i="5"/>
  <c r="R2061" i="5"/>
  <c r="X2080" i="5"/>
  <c r="X208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T2150" i="5"/>
  <c r="S2150" i="5"/>
  <c r="S2167" i="5"/>
  <c r="H2174" i="5"/>
  <c r="H2178" i="5"/>
  <c r="F2178" i="5"/>
  <c r="S2179" i="5"/>
  <c r="X2191"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X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H2464" i="5"/>
  <c r="J2472" i="5"/>
  <c r="I2472" i="5"/>
  <c r="X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s="1"/>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C7" i="6" s="1"/>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6" i="1"/>
  <c r="F4" i="8"/>
  <c r="H4" i="8"/>
  <c r="I4" i="8"/>
  <c r="C4" i="8"/>
  <c r="E4" i="8"/>
  <c r="T262" i="5"/>
  <c r="S150" i="5"/>
  <c r="S491" i="5"/>
  <c r="T373" i="5"/>
  <c r="T337" i="5"/>
  <c r="T437" i="5"/>
  <c r="T349" i="5"/>
  <c r="T433" i="5"/>
  <c r="T179" i="5"/>
  <c r="S511" i="5"/>
  <c r="S147" i="5"/>
  <c r="T158" i="5"/>
  <c r="T193" i="5"/>
  <c r="S193" i="5"/>
  <c r="S203" i="5"/>
  <c r="T182" i="5"/>
  <c r="T165" i="5"/>
  <c r="T213" i="5"/>
  <c r="T384" i="5"/>
  <c r="T250"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38" i="5"/>
  <c r="T171" i="5"/>
  <c r="T205" i="5"/>
  <c r="T150" i="5"/>
  <c r="S177" i="5"/>
  <c r="T186" i="5"/>
  <c r="T226" i="5"/>
  <c r="T327" i="5"/>
  <c r="S361"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T405" i="5"/>
  <c r="S341" i="5"/>
  <c r="T417" i="5"/>
  <c r="T270" i="5"/>
  <c r="T159" i="5"/>
  <c r="S161" i="5"/>
  <c r="S171" i="5"/>
  <c r="T183" i="5"/>
  <c r="T131" i="5"/>
  <c r="T195" i="5"/>
  <c r="T206" i="5"/>
  <c r="T294" i="5"/>
  <c r="T142" i="5"/>
  <c r="S145" i="5"/>
  <c r="T154" i="5"/>
  <c r="T214" i="5"/>
  <c r="T298"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37" i="5"/>
  <c r="S159" i="5"/>
  <c r="T139" i="5"/>
  <c r="T173" i="5"/>
  <c r="T221" i="5"/>
  <c r="T242" i="5"/>
  <c r="S183" i="5"/>
  <c r="S131" i="5"/>
  <c r="S195" i="5"/>
  <c r="T174" i="5"/>
  <c r="T331" i="5"/>
  <c r="T187" i="5"/>
  <c r="T361"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T161" i="5"/>
  <c r="T141" i="5"/>
  <c r="T371" i="5"/>
  <c r="T185" i="5"/>
  <c r="T133" i="5"/>
  <c r="T197" i="5"/>
  <c r="T278" i="5"/>
  <c r="S408" i="5"/>
  <c r="T143" i="5"/>
  <c r="S197" i="5"/>
  <c r="T155" i="5"/>
  <c r="S187" i="5"/>
  <c r="T282"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323" i="5"/>
  <c r="S143" i="5"/>
  <c r="S175" i="5"/>
  <c r="S15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T162" i="5"/>
  <c r="T246" i="5"/>
  <c r="T307" i="5"/>
  <c r="T145" i="5"/>
  <c r="T177" i="5"/>
  <c r="T157"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47" i="5"/>
  <c r="T218" i="5"/>
  <c r="T238" i="5"/>
  <c r="T170" i="5"/>
  <c r="T203" i="5"/>
  <c r="T210" i="5"/>
  <c r="T274" i="5"/>
  <c r="T153" i="5"/>
  <c r="T351" i="5"/>
  <c r="T222"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202" i="5"/>
  <c r="T499" i="5"/>
  <c r="T428" i="5"/>
  <c r="T380" i="5"/>
  <c r="T456" i="5"/>
  <c r="T357" i="5"/>
  <c r="T311" i="5"/>
  <c r="T258" i="5"/>
  <c r="T352" i="5"/>
  <c r="T416" i="5"/>
  <c r="T432" i="5"/>
  <c r="T484" i="5"/>
  <c r="T266" i="5"/>
  <c r="T344" i="5"/>
  <c r="T146" i="5"/>
  <c r="T404" i="5"/>
  <c r="R2165" i="5"/>
  <c r="I1967" i="5"/>
  <c r="J2069" i="5"/>
  <c r="I2069" i="5"/>
  <c r="J1967" i="5"/>
  <c r="I987" i="5"/>
  <c r="H650" i="5"/>
  <c r="R2044" i="5"/>
  <c r="R1967" i="5"/>
  <c r="F290" i="5"/>
  <c r="H987" i="5"/>
  <c r="X1967" i="5"/>
  <c r="H1959" i="5"/>
  <c r="R987" i="5"/>
  <c r="R2069" i="5"/>
  <c r="I1959" i="5"/>
  <c r="X1272" i="5"/>
  <c r="H2069" i="5"/>
  <c r="J1959" i="5"/>
  <c r="R1959" i="5"/>
  <c r="I678" i="5"/>
  <c r="H678" i="5"/>
  <c r="J987" i="5"/>
  <c r="S606" i="5"/>
  <c r="S610" i="5"/>
  <c r="X520" i="5"/>
  <c r="X363" i="5"/>
  <c r="X456" i="5"/>
  <c r="S598" i="5"/>
  <c r="X376" i="5"/>
  <c r="X504" i="5"/>
  <c r="X503" i="5"/>
  <c r="X360" i="5"/>
  <c r="X488" i="5"/>
  <c r="X535" i="5"/>
  <c r="X559" i="5"/>
  <c r="S532" i="5"/>
  <c r="X336" i="5"/>
  <c r="S356" i="5"/>
  <c r="X233" i="5"/>
  <c r="X329" i="5"/>
  <c r="X241" i="5"/>
  <c r="X353" i="5"/>
  <c r="S343" i="5"/>
  <c r="X335" i="5"/>
  <c r="X217" i="5"/>
  <c r="X369" i="5"/>
  <c r="S315" i="5"/>
  <c r="X327" i="5"/>
  <c r="X311" i="5"/>
  <c r="S357" i="5"/>
  <c r="X383" i="5"/>
  <c r="S383" i="5"/>
  <c r="X313" i="5"/>
  <c r="X319" i="5"/>
  <c r="X345" i="5"/>
  <c r="X321" i="5"/>
  <c r="X249" i="5"/>
  <c r="B32" i="6"/>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I1381" i="5"/>
  <c r="X872" i="5"/>
  <c r="J463" i="5"/>
  <c r="I1947" i="5"/>
  <c r="R1665" i="5"/>
  <c r="H463" i="5"/>
  <c r="X23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H1434" i="5"/>
  <c r="I1308" i="5"/>
  <c r="F1272" i="5"/>
  <c r="J602" i="5"/>
  <c r="T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F265" i="5"/>
  <c r="F672"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R1086" i="5"/>
  <c r="I836" i="5"/>
  <c r="H596" i="5"/>
  <c r="R415" i="5"/>
  <c r="J447" i="5"/>
  <c r="J395" i="5"/>
  <c r="F2480" i="5"/>
  <c r="J2164" i="5"/>
  <c r="R1653" i="5"/>
  <c r="J1653" i="5"/>
  <c r="F1508" i="5"/>
  <c r="F1222" i="5"/>
  <c r="H1297" i="5"/>
  <c r="F836" i="5"/>
  <c r="R836" i="5"/>
  <c r="R395" i="5"/>
  <c r="I496" i="5"/>
  <c r="F1233" i="5"/>
  <c r="J1725" i="5"/>
  <c r="H1716" i="5"/>
  <c r="F1403" i="5"/>
  <c r="X1329" i="5"/>
  <c r="I1095" i="5"/>
  <c r="X1633" i="5"/>
  <c r="R808" i="5"/>
  <c r="J239" i="5"/>
  <c r="J2133" i="5"/>
  <c r="J2161" i="5"/>
  <c r="X1919" i="5"/>
  <c r="I1716" i="5"/>
  <c r="H1426" i="5"/>
  <c r="H1329" i="5"/>
  <c r="I608" i="5"/>
  <c r="F808" i="5"/>
  <c r="J314" i="5"/>
  <c r="T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X1688" i="5"/>
  <c r="H1652" i="5"/>
  <c r="I1644" i="5"/>
  <c r="H942" i="5"/>
  <c r="I720" i="5"/>
  <c r="R2181" i="5"/>
  <c r="I2164" i="5"/>
  <c r="R1668" i="5"/>
  <c r="F1708" i="5"/>
  <c r="I1652" i="5"/>
  <c r="J1644" i="5"/>
  <c r="X767"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J1842" i="5"/>
  <c r="H1696" i="5"/>
  <c r="J1086" i="5"/>
  <c r="I524" i="5"/>
  <c r="R439" i="5"/>
  <c r="I293" i="5"/>
  <c r="B30" i="6"/>
  <c r="G30" i="6" s="1"/>
  <c r="B41" i="6"/>
  <c r="G41" i="6" s="1"/>
  <c r="J306" i="5"/>
  <c r="J2417" i="5"/>
  <c r="J2160" i="5"/>
  <c r="F1876" i="5"/>
  <c r="X1801" i="5"/>
  <c r="R1770" i="5"/>
  <c r="R1700" i="5"/>
  <c r="X1609" i="5"/>
  <c r="X1577"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X135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F201" i="5"/>
  <c r="R1055" i="5"/>
  <c r="I891" i="5"/>
  <c r="H867" i="5"/>
  <c r="R712" i="5"/>
  <c r="R427" i="5"/>
  <c r="J194" i="5"/>
  <c r="R608" i="5"/>
  <c r="J712" i="5"/>
  <c r="X2465" i="5"/>
  <c r="J2465" i="5"/>
  <c r="F1696" i="5"/>
  <c r="I2205" i="5"/>
  <c r="R2205" i="5"/>
  <c r="J2205" i="5"/>
  <c r="H2205" i="5"/>
  <c r="F2205" i="5"/>
  <c r="X640" i="5"/>
  <c r="R640" i="5"/>
  <c r="J1067" i="5"/>
  <c r="H1067" i="5"/>
  <c r="X672"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X712"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983" i="5"/>
  <c r="J983" i="5"/>
  <c r="H983" i="5"/>
  <c r="F983" i="5"/>
  <c r="H766" i="5"/>
  <c r="J766" i="5"/>
  <c r="I766" i="5"/>
  <c r="F766" i="5"/>
  <c r="H496" i="5"/>
  <c r="F496" i="5"/>
  <c r="R496" i="5"/>
  <c r="J496" i="5"/>
  <c r="H303" i="5"/>
  <c r="I431" i="5"/>
  <c r="F431" i="5"/>
  <c r="I427" i="5"/>
  <c r="F427" i="5"/>
  <c r="B52" i="6"/>
  <c r="G52" i="6" s="1"/>
  <c r="B37" i="6"/>
  <c r="G37" i="6" s="1"/>
  <c r="B42" i="6"/>
  <c r="G42" i="6" s="1"/>
  <c r="B40" i="6"/>
  <c r="G40" i="6"/>
  <c r="B50" i="6"/>
  <c r="G50" i="6" s="1"/>
  <c r="B25" i="6"/>
  <c r="G25" i="6" s="1"/>
  <c r="B35" i="6"/>
  <c r="G35" i="6" s="1"/>
  <c r="B39" i="6"/>
  <c r="G39" i="6" s="1"/>
  <c r="F24" i="6"/>
  <c r="B44" i="6"/>
  <c r="G44" i="6"/>
  <c r="G32" i="6"/>
  <c r="B49" i="6"/>
  <c r="G49" i="6" s="1"/>
  <c r="B34" i="6"/>
  <c r="G34" i="6" s="1"/>
  <c r="B29" i="6"/>
  <c r="G29" i="6" s="1"/>
  <c r="B24" i="6"/>
  <c r="G24" i="6" s="1"/>
  <c r="H24" i="6" s="1"/>
  <c r="D24" i="6" s="1"/>
  <c r="G19" i="6"/>
  <c r="H19" i="6" s="1"/>
  <c r="D19" i="6" s="1"/>
  <c r="F2426" i="5"/>
  <c r="R2426" i="5"/>
  <c r="J2426" i="5"/>
  <c r="I2426" i="5"/>
  <c r="H2426" i="5"/>
  <c r="F2446" i="5"/>
  <c r="H2446" i="5"/>
  <c r="J2446" i="5"/>
  <c r="I2446" i="5"/>
  <c r="R2446" i="5"/>
  <c r="G22" i="6"/>
  <c r="B47" i="6"/>
  <c r="G47" i="6" s="1"/>
  <c r="J2504" i="5"/>
  <c r="I2504" i="5"/>
  <c r="H2504" i="5"/>
  <c r="R2504" i="5"/>
  <c r="F2504" i="5"/>
  <c r="X2504" i="5"/>
  <c r="F2434" i="5"/>
  <c r="R2434" i="5"/>
  <c r="J2434" i="5"/>
  <c r="I2434" i="5"/>
  <c r="H2434" i="5"/>
  <c r="H2459" i="5"/>
  <c r="R2459" i="5"/>
  <c r="J2459" i="5"/>
  <c r="I2459" i="5"/>
  <c r="F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B36" i="6"/>
  <c r="G36" i="6" s="1"/>
  <c r="G20" i="6"/>
  <c r="H20" i="6" s="1"/>
  <c r="B45" i="6"/>
  <c r="G45" i="6" s="1"/>
  <c r="D17" i="6"/>
  <c r="H2439" i="5"/>
  <c r="F2439" i="5"/>
  <c r="X2439" i="5"/>
  <c r="R2439" i="5"/>
  <c r="J2439" i="5"/>
  <c r="I2439" i="5"/>
  <c r="F2414" i="5"/>
  <c r="R2414" i="5"/>
  <c r="J2414" i="5"/>
  <c r="I2414" i="5"/>
  <c r="H2414" i="5"/>
  <c r="J2448" i="5"/>
  <c r="F2448" i="5"/>
  <c r="X2448" i="5"/>
  <c r="I2448" i="5"/>
  <c r="H2448" i="5"/>
  <c r="R2448" i="5"/>
  <c r="B27" i="6"/>
  <c r="G27" i="6" s="1"/>
  <c r="I2427" i="5"/>
  <c r="H2427" i="5"/>
  <c r="F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X1771" i="5"/>
  <c r="R1771" i="5"/>
  <c r="J1771" i="5"/>
  <c r="I1771" i="5"/>
  <c r="F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X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H1456" i="5"/>
  <c r="F1456" i="5"/>
  <c r="X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X985" i="5"/>
  <c r="R985" i="5"/>
  <c r="F985" i="5"/>
  <c r="F837" i="5"/>
  <c r="R837" i="5"/>
  <c r="I837" i="5"/>
  <c r="J837" i="5"/>
  <c r="H837" i="5"/>
  <c r="I657" i="5"/>
  <c r="H657" i="5"/>
  <c r="F657" i="5"/>
  <c r="X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X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X625" i="5"/>
  <c r="R625" i="5"/>
  <c r="J625" i="5"/>
  <c r="J687" i="5"/>
  <c r="I687" i="5"/>
  <c r="X687" i="5"/>
  <c r="R687" i="5"/>
  <c r="H687" i="5"/>
  <c r="F687" i="5"/>
  <c r="R667" i="5"/>
  <c r="J667" i="5"/>
  <c r="I667" i="5"/>
  <c r="H667" i="5"/>
  <c r="F667" i="5"/>
  <c r="R651" i="5"/>
  <c r="J651" i="5"/>
  <c r="I651" i="5"/>
  <c r="H651" i="5"/>
  <c r="F651" i="5"/>
  <c r="X635"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2323" i="5"/>
  <c r="X2323" i="5"/>
  <c r="J2323" i="5"/>
  <c r="R2323" i="5"/>
  <c r="I2323" i="5"/>
  <c r="H2323" i="5"/>
  <c r="I2300" i="5"/>
  <c r="J2300" i="5"/>
  <c r="H2300" i="5"/>
  <c r="F2300" i="5"/>
  <c r="R2300" i="5"/>
  <c r="R2168" i="5"/>
  <c r="J2168" i="5"/>
  <c r="I2168" i="5"/>
  <c r="H2168" i="5"/>
  <c r="X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K68" i="6" s="1"/>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X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F39" i="6"/>
  <c r="F65" i="6"/>
  <c r="F49" i="6"/>
  <c r="H49" i="6" s="1"/>
  <c r="D49" i="6" s="1"/>
  <c r="F29" i="6"/>
  <c r="H29" i="6" s="1"/>
  <c r="D29"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X2107" i="5"/>
  <c r="R2068" i="5"/>
  <c r="J2068" i="5"/>
  <c r="H2068" i="5"/>
  <c r="F2068" i="5"/>
  <c r="I2068" i="5"/>
  <c r="I2049" i="5"/>
  <c r="H2049" i="5"/>
  <c r="F2049" i="5"/>
  <c r="X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896"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36" i="5"/>
  <c r="H136" i="5"/>
  <c r="F136" i="5"/>
  <c r="R136" i="5"/>
  <c r="I136" i="5"/>
  <c r="J320" i="5"/>
  <c r="F320" i="5"/>
  <c r="R320" i="5"/>
  <c r="I320" i="5"/>
  <c r="H320" i="5"/>
  <c r="S566" i="5"/>
  <c r="S412" i="5"/>
  <c r="S363" i="5"/>
  <c r="S226" i="5"/>
  <c r="S542" i="5"/>
  <c r="S360" i="5"/>
  <c r="S146" i="5"/>
  <c r="S482" i="5"/>
  <c r="S149" i="5"/>
  <c r="S546" i="5"/>
  <c r="S353" i="5"/>
  <c r="S178" i="5"/>
  <c r="S563" i="5"/>
  <c r="S459" i="5"/>
  <c r="S278" i="5"/>
  <c r="S222" i="5"/>
  <c r="S327" i="5"/>
  <c r="S311" i="5"/>
  <c r="S373"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371" i="5"/>
  <c r="S351" i="5"/>
  <c r="S231" i="5"/>
  <c r="S162" i="5"/>
  <c r="S286" i="5"/>
  <c r="S270" i="5"/>
  <c r="S133" i="5"/>
  <c r="S238" i="5"/>
  <c r="S245" i="5"/>
  <c r="T463" i="5"/>
  <c r="T562" i="5"/>
  <c r="T592" i="5"/>
  <c r="T306" i="5"/>
  <c r="T423" i="5"/>
  <c r="T279" i="5"/>
  <c r="T287" i="5"/>
  <c r="T588" i="5"/>
  <c r="T567" i="5"/>
  <c r="T486" i="5"/>
  <c r="T324" i="5"/>
  <c r="T276" i="5"/>
  <c r="T398" i="5"/>
  <c r="T502" i="5"/>
  <c r="T296" i="5"/>
  <c r="T264" i="5"/>
  <c r="T232" i="5"/>
  <c r="T501" i="5"/>
  <c r="T460" i="5"/>
  <c r="T553" i="5"/>
  <c r="T414" i="5"/>
  <c r="T136" i="5"/>
  <c r="S492" i="5"/>
  <c r="S322" i="5"/>
  <c r="S456" i="5"/>
  <c r="S376" i="5"/>
  <c r="S504" i="5"/>
  <c r="S323" i="5"/>
  <c r="S483" i="5"/>
  <c r="S488" i="5"/>
  <c r="S590" i="5"/>
  <c r="S368" i="5"/>
  <c r="S530" i="5"/>
  <c r="S480" i="5"/>
  <c r="S234" i="5"/>
  <c r="S185" i="5"/>
  <c r="S290" i="5"/>
  <c r="S182" i="5"/>
  <c r="S531"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134" i="5"/>
  <c r="S507" i="5"/>
  <c r="S158" i="5"/>
  <c r="S333" i="5"/>
  <c r="S451" i="5"/>
  <c r="S335" i="5"/>
  <c r="S205" i="5"/>
  <c r="S153" i="5"/>
  <c r="S166" i="5"/>
  <c r="S317" i="5"/>
  <c r="T578"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571" i="5"/>
  <c r="T438" i="5"/>
  <c r="T312" i="5"/>
  <c r="T152" i="5"/>
  <c r="T481"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T265" i="5"/>
  <c r="T189" i="5"/>
  <c r="T293" i="5"/>
  <c r="T608" i="5"/>
  <c r="T163" i="5"/>
  <c r="T365" i="5"/>
  <c r="T466" i="5"/>
  <c r="T378" i="5"/>
  <c r="T355" i="5"/>
  <c r="T490" i="5"/>
  <c r="T579" i="5"/>
  <c r="T609" i="5"/>
  <c r="T316" i="5"/>
  <c r="T172" i="5"/>
  <c r="T156" i="5"/>
  <c r="T308" i="5"/>
  <c r="T458" i="5"/>
  <c r="T589" i="5"/>
  <c r="T474" i="5"/>
  <c r="T418" i="5"/>
  <c r="S547" i="5"/>
  <c r="S273" i="5"/>
  <c r="S544" i="5"/>
  <c r="S526" i="5"/>
  <c r="S318" i="5"/>
  <c r="S233" i="5"/>
  <c r="S241" i="5"/>
  <c r="S173" i="5"/>
  <c r="S174" i="5"/>
  <c r="S379" i="5"/>
  <c r="S331" i="5"/>
  <c r="S282" i="5"/>
  <c r="S274" i="5"/>
  <c r="S217" i="5"/>
  <c r="S218" i="5"/>
  <c r="S285" i="5"/>
  <c r="T419" i="5"/>
  <c r="T277" i="5"/>
  <c r="T330" i="5"/>
  <c r="T596" i="5"/>
  <c r="T472" i="5"/>
  <c r="T509" i="5"/>
  <c r="T394" i="5"/>
  <c r="T292" i="5"/>
  <c r="T260" i="5"/>
  <c r="T228" i="5"/>
  <c r="T577" i="5"/>
  <c r="T534" i="5"/>
  <c r="T506" i="5"/>
  <c r="T328" i="5"/>
  <c r="T473" i="5"/>
  <c r="T517" i="5"/>
  <c r="T585" i="5"/>
  <c r="T346" i="5"/>
  <c r="T386" i="5"/>
  <c r="T367" i="5"/>
  <c r="T280" i="5"/>
  <c r="T248" i="5"/>
  <c r="T489" i="5"/>
  <c r="T554" i="5"/>
  <c r="T148" i="5"/>
  <c r="T446" i="5"/>
  <c r="S266" i="5"/>
  <c r="S540" i="5"/>
  <c r="S520" i="5"/>
  <c r="S186" i="5"/>
  <c r="S550" i="5"/>
  <c r="S165" i="5"/>
  <c r="S338" i="5"/>
  <c r="S536" i="5"/>
  <c r="S310" i="5"/>
  <c r="S498" i="5"/>
  <c r="S484" i="5"/>
  <c r="S471" i="5"/>
  <c r="S298" i="5"/>
  <c r="S142" i="5"/>
  <c r="S515" i="5"/>
  <c r="S289" i="5"/>
  <c r="S181" i="5"/>
  <c r="S313" i="5"/>
  <c r="S242" i="5"/>
  <c r="S307" i="5"/>
  <c r="T239" i="5"/>
  <c r="T305" i="5"/>
  <c r="T595" i="5"/>
  <c r="T591" i="5"/>
  <c r="T522" i="5"/>
  <c r="T184" i="5"/>
  <c r="T216" i="5"/>
  <c r="T477" i="5"/>
  <c r="T342" i="5"/>
  <c r="T359" i="5"/>
  <c r="T144" i="5"/>
  <c r="T557" i="5"/>
  <c r="T581" i="5"/>
  <c r="T200" i="5"/>
  <c r="T497" i="5"/>
  <c r="T587" i="5"/>
  <c r="T454" i="5"/>
  <c r="T164" i="5"/>
  <c r="T168" i="5"/>
  <c r="T593" i="5"/>
  <c r="S337" i="5"/>
  <c r="S555" i="5"/>
  <c r="S570" i="5"/>
  <c r="S154" i="5"/>
  <c r="S301" i="5"/>
  <c r="S246" i="5"/>
  <c r="S254" i="5"/>
  <c r="S206" i="5"/>
  <c r="S325" i="5"/>
  <c r="S527" i="5"/>
  <c r="S369" i="5"/>
  <c r="S381"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S597" i="5"/>
  <c r="X505" i="5"/>
  <c r="X599" i="5"/>
  <c r="S599" i="5"/>
  <c r="X465" i="5"/>
  <c r="S611" i="5"/>
  <c r="X577" i="5"/>
  <c r="X601" i="5"/>
  <c r="S601" i="5"/>
  <c r="X521" i="5"/>
  <c r="X427" i="5"/>
  <c r="X472" i="5"/>
  <c r="X287" i="5"/>
  <c r="X407" i="5"/>
  <c r="X152" i="5"/>
  <c r="X375" i="5"/>
  <c r="X232" i="5"/>
  <c r="X264" i="5"/>
  <c r="X296" i="5"/>
  <c r="X192" i="5"/>
  <c r="X176" i="5"/>
  <c r="X567" i="5"/>
  <c r="X151" i="5"/>
  <c r="X281" i="5"/>
  <c r="X496" i="5"/>
  <c r="X320" i="5"/>
  <c r="X359" i="5"/>
  <c r="X328" i="5"/>
  <c r="X591" i="5"/>
  <c r="X595" i="5"/>
  <c r="X411" i="5"/>
  <c r="X439" i="5"/>
  <c r="X600" i="5"/>
  <c r="S600" i="5"/>
  <c r="X447" i="5"/>
  <c r="X423" i="5"/>
  <c r="X191" i="5"/>
  <c r="X481" i="5"/>
  <c r="X569" i="5"/>
  <c r="X168" i="5"/>
  <c r="X553" i="5"/>
  <c r="X200" i="5"/>
  <c r="X144" i="5"/>
  <c r="X208" i="5"/>
  <c r="S382" i="5"/>
  <c r="X224" i="5"/>
  <c r="X256" i="5"/>
  <c r="X288" i="5"/>
  <c r="X367" i="5"/>
  <c r="X475" i="5"/>
  <c r="X537" i="5"/>
  <c r="X529" i="5"/>
  <c r="X431" i="5"/>
  <c r="X305" i="5"/>
  <c r="X297" i="5"/>
  <c r="X207" i="5"/>
  <c r="X592" i="5"/>
  <c r="S533" i="5"/>
  <c r="X513" i="5"/>
  <c r="X609" i="5"/>
  <c r="X561" i="5"/>
  <c r="X545" i="5"/>
  <c r="X575" i="5"/>
  <c r="X216" i="5"/>
  <c r="S355" i="5"/>
  <c r="X391" i="5"/>
  <c r="S602" i="5"/>
  <c r="X587" i="5"/>
  <c r="X497" i="5"/>
  <c r="X312" i="5"/>
  <c r="X603" i="5"/>
  <c r="S603" i="5"/>
  <c r="X248" i="5"/>
  <c r="X280" i="5"/>
  <c r="X184" i="5"/>
  <c r="S605" i="5"/>
  <c r="X279" i="5"/>
  <c r="X163" i="5"/>
  <c r="X443" i="5"/>
  <c r="X422" i="5"/>
  <c r="X607" i="5"/>
  <c r="S607" i="5"/>
  <c r="X489" i="5"/>
  <c r="X473" i="5"/>
  <c r="X303" i="5"/>
  <c r="X211" i="5"/>
  <c r="X576" i="5"/>
  <c r="X215" i="5"/>
  <c r="X201" i="5"/>
  <c r="S314" i="5"/>
  <c r="X463" i="5"/>
  <c r="X136" i="5"/>
  <c r="X593" i="5"/>
  <c r="X160" i="5"/>
  <c r="X240" i="5"/>
  <c r="X272" i="5"/>
  <c r="X585" i="5"/>
  <c r="X583" i="5"/>
  <c r="X419" i="5"/>
  <c r="X415" i="5"/>
  <c r="X239" i="5"/>
  <c r="X608" i="5"/>
  <c r="X265" i="5"/>
  <c r="C2" i="6"/>
  <c r="B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G68" i="6"/>
  <c r="G66" i="6"/>
  <c r="G67" i="6"/>
  <c r="G65" i="6"/>
  <c r="H65" i="6" s="1"/>
  <c r="D65" i="6" s="1"/>
  <c r="G64" i="6" a="1"/>
  <c r="H44" i="6" l="1"/>
  <c r="D44" i="6" s="1"/>
  <c r="C22" i="6"/>
  <c r="H39" i="6"/>
  <c r="D39" i="6" s="1"/>
  <c r="H34" i="6"/>
  <c r="D34" i="6" s="1"/>
  <c r="F42" i="6"/>
  <c r="H42" i="6" s="1"/>
  <c r="D42" i="6" s="1"/>
  <c r="F47" i="6"/>
  <c r="H47" i="6" s="1"/>
  <c r="D47" i="6" s="1"/>
  <c r="F32" i="6"/>
  <c r="H32" i="6" s="1"/>
  <c r="D32" i="6" s="1"/>
  <c r="F37" i="6"/>
  <c r="H37" i="6" s="1"/>
  <c r="D37" i="6" s="1"/>
  <c r="H27" i="6"/>
  <c r="D27" i="6" s="1"/>
  <c r="F68" i="6"/>
  <c r="H68" i="6" s="1"/>
  <c r="D68" i="6" s="1"/>
  <c r="F52" i="6"/>
  <c r="H52" i="6" s="1"/>
  <c r="D52" i="6" s="1"/>
  <c r="C17" i="6"/>
  <c r="D16" i="6"/>
  <c r="G21" i="6"/>
  <c r="H21" i="6" s="1"/>
  <c r="D21" i="6" s="1"/>
  <c r="B26" i="6"/>
  <c r="G26" i="6" s="1"/>
  <c r="B46" i="6"/>
  <c r="G46" i="6" s="1"/>
  <c r="F26" i="6"/>
  <c r="F54" i="6" s="1"/>
  <c r="B31" i="6"/>
  <c r="G31" i="6" s="1"/>
  <c r="C16" i="6"/>
  <c r="F30" i="6"/>
  <c r="H30" i="6" s="1"/>
  <c r="D30" i="6" s="1"/>
  <c r="F45" i="6"/>
  <c r="H45" i="6" s="1"/>
  <c r="D45" i="6" s="1"/>
  <c r="H25" i="6"/>
  <c r="D25" i="6" s="1"/>
  <c r="F35" i="6"/>
  <c r="H35" i="6" s="1"/>
  <c r="D35" i="6" s="1"/>
  <c r="F40" i="6"/>
  <c r="H40" i="6" s="1"/>
  <c r="D40" i="6" s="1"/>
  <c r="F66" i="6"/>
  <c r="H66" i="6" s="1"/>
  <c r="D66" i="6" s="1"/>
  <c r="F50" i="6"/>
  <c r="H50" i="6" s="1"/>
  <c r="D15" i="6"/>
  <c r="K66" i="6"/>
  <c r="C20" i="6"/>
  <c r="D20" i="6"/>
  <c r="C35" i="6"/>
  <c r="C15" i="6"/>
  <c r="K65" i="6"/>
  <c r="D14" i="6"/>
  <c r="B67" i="4"/>
  <c r="A48" i="6" s="1"/>
  <c r="B89" i="4"/>
  <c r="A63" i="6" s="1"/>
  <c r="B37" i="4"/>
  <c r="A23" i="6" s="1"/>
  <c r="B55" i="4"/>
  <c r="A38" i="6" s="1"/>
  <c r="B83" i="4"/>
  <c r="A59" i="6" s="1"/>
  <c r="B43" i="4"/>
  <c r="A28" i="6" s="1"/>
  <c r="B77" i="4"/>
  <c r="A55" i="6" s="1"/>
  <c r="B61" i="4"/>
  <c r="A43" i="6" s="1"/>
  <c r="B49" i="4"/>
  <c r="A33" i="6" s="1"/>
  <c r="B79" i="4"/>
  <c r="A57" i="6" s="1"/>
  <c r="B85" i="4"/>
  <c r="A60" i="6" s="1"/>
  <c r="B31" i="4"/>
  <c r="A18" i="6" s="1"/>
  <c r="B87" i="4"/>
  <c r="A62" i="6" s="1"/>
  <c r="B75" i="4"/>
  <c r="A54" i="6" s="1"/>
  <c r="B81" i="4"/>
  <c r="A58" i="6" s="1"/>
  <c r="C65" i="6"/>
  <c r="C34" i="6"/>
  <c r="C19" i="6"/>
  <c r="C39" i="6"/>
  <c r="C24" i="6"/>
  <c r="C14" i="6"/>
  <c r="C49" i="6"/>
  <c r="C29" i="6"/>
  <c r="C44" i="6"/>
  <c r="C12" i="6"/>
  <c r="B56" i="4"/>
  <c r="A39" i="6" s="1"/>
  <c r="B50" i="4"/>
  <c r="A34" i="6" s="1"/>
  <c r="B62" i="4"/>
  <c r="A44" i="6" s="1"/>
  <c r="B68" i="4"/>
  <c r="A49" i="6" s="1"/>
  <c r="B63" i="4"/>
  <c r="A45" i="6" s="1"/>
  <c r="B51" i="4"/>
  <c r="A35" i="6" s="1"/>
  <c r="C11" i="6"/>
  <c r="C10" i="6"/>
  <c r="C9" i="6"/>
  <c r="C8" i="6"/>
  <c r="B34" i="4"/>
  <c r="A21" i="6" s="1"/>
  <c r="G74" i="4"/>
  <c r="B33" i="4"/>
  <c r="A20" i="6" s="1"/>
  <c r="D55" i="4"/>
  <c r="H6" i="6"/>
  <c r="B57" i="4"/>
  <c r="A40" i="6" s="1"/>
  <c r="G67" i="4"/>
  <c r="A25" i="6"/>
  <c r="G37" i="4"/>
  <c r="G43" i="4"/>
  <c r="G49" i="4"/>
  <c r="G31" i="4"/>
  <c r="G61" i="4"/>
  <c r="G5" i="6"/>
  <c r="H5" i="6" s="1"/>
  <c r="D5" i="6" s="1"/>
  <c r="B59" i="4"/>
  <c r="A42" i="6" s="1"/>
  <c r="D6" i="6"/>
  <c r="C6" i="6"/>
  <c r="B71" i="4"/>
  <c r="A52" i="6" s="1"/>
  <c r="D67" i="4"/>
  <c r="B65" i="4"/>
  <c r="A47" i="6" s="1"/>
  <c r="D31" i="4"/>
  <c r="B53" i="4"/>
  <c r="A37" i="6" s="1"/>
  <c r="D49" i="4"/>
  <c r="D43" i="4"/>
  <c r="D61" i="4"/>
  <c r="D37" i="4"/>
  <c r="B64" i="4"/>
  <c r="A46" i="6" s="1"/>
  <c r="B58" i="4"/>
  <c r="A41" i="6" s="1"/>
  <c r="A14" i="6"/>
  <c r="B32" i="4"/>
  <c r="A19" i="6" s="1"/>
  <c r="C4" i="6"/>
  <c r="G69" i="6" a="1"/>
  <c r="G69" i="6" s="1"/>
  <c r="G64" i="6"/>
  <c r="B52" i="4"/>
  <c r="A36" i="6" s="1"/>
  <c r="F69" i="6"/>
  <c r="A26" i="6"/>
  <c r="B70" i="4"/>
  <c r="A51" i="6" s="1"/>
  <c r="B35" i="4"/>
  <c r="A22" i="6" s="1"/>
  <c r="C47" i="6" l="1"/>
  <c r="C37" i="6"/>
  <c r="C32" i="6"/>
  <c r="C27" i="6"/>
  <c r="C42" i="6"/>
  <c r="K67" i="6"/>
  <c r="C21" i="6"/>
  <c r="C45" i="6"/>
  <c r="C52" i="6"/>
  <c r="C68" i="6"/>
  <c r="F36" i="6"/>
  <c r="H36" i="6" s="1"/>
  <c r="F67" i="6"/>
  <c r="H67" i="6" s="1"/>
  <c r="F31" i="6"/>
  <c r="H31" i="6" s="1"/>
  <c r="F51" i="6"/>
  <c r="H51" i="6" s="1"/>
  <c r="H26" i="6"/>
  <c r="F46" i="6"/>
  <c r="H46" i="6" s="1"/>
  <c r="F41" i="6"/>
  <c r="H41" i="6" s="1"/>
  <c r="C25" i="6"/>
  <c r="D50" i="6"/>
  <c r="C50" i="6"/>
  <c r="C30" i="6"/>
  <c r="C66" i="6"/>
  <c r="H54" i="6"/>
  <c r="F55" i="6"/>
  <c r="F62" i="6"/>
  <c r="H62" i="6" s="1"/>
  <c r="F58" i="6"/>
  <c r="H58" i="6" s="1"/>
  <c r="F60" i="6"/>
  <c r="H60" i="6" s="1"/>
  <c r="F63" i="6"/>
  <c r="H63" i="6" s="1"/>
  <c r="F57" i="6"/>
  <c r="H57" i="6" s="1"/>
  <c r="F59" i="6"/>
  <c r="H59" i="6" s="1"/>
  <c r="C40" i="6"/>
  <c r="C5" i="6"/>
  <c r="C69" i="6"/>
  <c r="H69" i="6"/>
  <c r="B64" i="6"/>
  <c r="H64" i="6"/>
  <c r="D41" i="6" l="1"/>
  <c r="C41" i="6"/>
  <c r="D46" i="6"/>
  <c r="C46" i="6"/>
  <c r="D26" i="6"/>
  <c r="C26" i="6"/>
  <c r="D51" i="6"/>
  <c r="C51" i="6"/>
  <c r="D31" i="6"/>
  <c r="C31" i="6"/>
  <c r="D67" i="6"/>
  <c r="C67" i="6"/>
  <c r="D36" i="6"/>
  <c r="C36" i="6"/>
  <c r="D62" i="6"/>
  <c r="C62" i="6"/>
  <c r="F56" i="6"/>
  <c r="H56" i="6" s="1"/>
  <c r="H55" i="6"/>
  <c r="C54" i="6"/>
  <c r="D54" i="6"/>
  <c r="D59" i="6"/>
  <c r="C59" i="6"/>
  <c r="D57" i="6"/>
  <c r="C57" i="6"/>
  <c r="D63" i="6"/>
  <c r="C63" i="6"/>
  <c r="D60" i="6"/>
  <c r="C60" i="6"/>
  <c r="D58" i="6"/>
  <c r="C58" i="6"/>
  <c r="C64" i="6"/>
  <c r="D64" i="6"/>
  <c r="H70" i="6" l="1"/>
  <c r="D2" i="6" s="1"/>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<sst xmlns="http://schemas.openxmlformats.org/spreadsheetml/2006/main" count="23300" uniqueCount="15669">
  <si>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</si>
  <si>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</si>
  <si>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</si>
  <si>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</si>
  <si>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</si>
  <si>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</si>
  <si>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</si>
  <si>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</si>
  <si>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</si>
  <si>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</si>
  <si>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</si>
  <si>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</si>
  <si>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</si>
  <si>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</si>
  <si>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</si>
  <si>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</si>
  <si>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</si>
  <si>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</si>
  <si>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</si>
  <si>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</si>
  <si>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</si>
  <si>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</si>
  <si>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</si>
  <si>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</si>
  <si>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</si>
  <si>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</si>
  <si>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</si>
  <si>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</si>
  <si>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</si>
  <si>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</si>
  <si>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</si>
  <si>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</si>
  <si>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</si>
  <si>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</si>
  <si>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</si>
  <si>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</si>
  <si>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</si>
  <si>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</si>
  <si>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</si>
  <si>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</si>
  <si>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</si>
  <si>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</si>
  <si>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</si>
  <si>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</si>
  <si>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</si>
  <si>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</si>
  <si>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</si>
  <si>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</si>
  <si>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</si>
  <si>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</si>
  <si>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</si>
  <si>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</si>
  <si>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</si>
  <si>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</si>
  <si>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</si>
  <si>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</si>
  <si>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</si>
  <si>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</si>
  <si>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</si>
  <si>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</si>
  <si>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</si>
  <si>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</si>
  <si>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</si>
  <si>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</si>
  <si>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</si>
  <si>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</si>
  <si>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</si>
  <si>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</si>
  <si>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</si>
  <si>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</si>
  <si>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</si>
  <si>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</si>
  <si>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</si>
  <si>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</si>
  <si>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</si>
  <si>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</si>
  <si>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</si>
  <si>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</si>
  <si>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</si>
  <si>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</si>
  <si>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</si>
  <si>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</si>
  <si>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</si>
  <si>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</si>
  <si>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</si>
  <si>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</si>
  <si>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</si>
  <si>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</si>
  <si>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</si>
  <si>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</si>
  <si>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</si>
  <si>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</si>
  <si>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</si>
  <si>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</si>
  <si>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</si>
  <si>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</si>
  <si>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</si>
  <si>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</si>
  <si>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</si>
  <si>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</si>
  <si>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</si>
  <si>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</si>
  <si>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</si>
  <si>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</si>
  <si>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</si>
  <si>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</si>
  <si>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</si>
  <si>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</si>
  <si>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</si>
  <si>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</si>
  <si>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</si>
  <si>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</si>
  <si>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</si>
  <si>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</si>
  <si>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</si>
  <si>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</si>
  <si>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</si>
  <si>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</si>
  <si>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</si>
  <si>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</si>
  <si>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</si>
  <si>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</si>
  <si>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</si>
  <si>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</si>
  <si>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</si>
  <si>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</si>
  <si>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</si>
  <si>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</si>
  <si>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</si>
  <si>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</si>
  <si>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</si>
  <si>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</si>
  <si>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</si>
  <si>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</si>
  <si>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</si>
  <si>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</si>
  <si>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</si>
  <si>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</si>
  <si>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</si>
  <si>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</si>
  <si>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</si>
  <si>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</si>
  <si>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</si>
  <si>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</si>
  <si>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</si>
  <si>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</si>
  <si>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</si>
  <si>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</si>
  <si>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</si>
  <si>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</si>
  <si>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</si>
  <si>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</si>
  <si>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</si>
  <si>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</si>
  <si>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</si>
  <si>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</si>
  <si>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</si>
  <si>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</si>
  <si>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</si>
  <si>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</si>
  <si>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</si>
  <si>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</si>
  <si>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</si>
  <si>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</si>
  <si>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</si>
  <si>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</si>
  <si>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</si>
  <si>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</si>
  <si>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</si>
  <si>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</si>
  <si>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</si>
  <si>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</si>
  <si>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</si>
  <si>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</si>
  <si>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</si>
  <si>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</si>
  <si>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</si>
  <si>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</si>
  <si>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</si>
  <si>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</si>
  <si>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</si>
  <si>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</si>
  <si>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</si>
  <si>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</si>
  <si>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</si>
  <si>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</si>
  <si>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</si>
  <si>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</si>
  <si>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</si>
  <si>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</si>
  <si>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</si>
  <si>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</si>
  <si>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</si>
  <si>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</si>
  <si>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</si>
  <si>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</si>
  <si>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</si>
  <si>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</si>
  <si>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</si>
  <si>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</si>
  <si>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</si>
  <si>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</si>
  <si>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</si>
  <si>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</si>
  <si>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</si>
  <si>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</si>
  <si>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</si>
  <si>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</si>
  <si>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</si>
  <si>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</si>
  <si>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</si>
  <si>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</si>
  <si>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</si>
  <si>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</si>
  <si>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</si>
  <si>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</si>
  <si>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</si>
  <si>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</si>
  <si>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</si>
  <si>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</si>
  <si>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</si>
  <si>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</si>
  <si>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</si>
  <si>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</si>
  <si>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</si>
  <si>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</si>
  <si>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</si>
  <si>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</si>
  <si>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</si>
  <si>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</si>
  <si>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</si>
  <si>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</si>
  <si>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</si>
  <si>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</si>
  <si>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</si>
  <si>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</si>
  <si>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</si>
  <si>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</si>
  <si>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</si>
  <si>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</si>
  <si>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</si>
  <si>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</si>
  <si>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</si>
  <si>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</si>
  <si>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</si>
  <si>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</si>
  <si>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</si>
  <si>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</si>
  <si>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</si>
  <si>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</si>
  <si>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</si>
  <si>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</si>
  <si>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</si>
  <si>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</si>
  <si>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</si>
  <si>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</si>
  <si>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</si>
  <si>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</si>
  <si>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</si>
  <si>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</si>
  <si>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</si>
  <si>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</si>
  <si>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</si>
  <si>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</si>
  <si>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</si>
  <si>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</si>
  <si>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</si>
  <si>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</si>
  <si>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</si>
  <si>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</si>
  <si>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</si>
  <si>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</si>
  <si>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</si>
  <si>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</si>
  <si>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</si>
  <si>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</si>
  <si>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</si>
  <si>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</si>
  <si>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</si>
  <si>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</si>
  <si>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</si>
  <si>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</si>
  <si>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</si>
  <si>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</si>
  <si>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</si>
  <si>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</si>
  <si>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</si>
  <si>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</si>
  <si>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</si>
  <si>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</si>
  <si>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</si>
  <si>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</si>
  <si>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</si>
  <si>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</si>
  <si>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</si>
  <si>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</si>
  <si>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</si>
  <si>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</si>
  <si>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</si>
  <si>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</si>
  <si>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</si>
  <si>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</si>
  <si>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</si>
  <si>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</si>
  <si>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</si>
  <si>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</si>
  <si>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</si>
  <si>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</si>
  <si>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</si>
  <si>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</si>
  <si>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</si>
  <si>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</si>
  <si>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</si>
  <si>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</si>
  <si>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</si>
  <si>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</si>
  <si>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</si>
  <si>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</si>
  <si>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</si>
  <si>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</si>
  <si>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</si>
  <si>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</si>
  <si>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</si>
  <si>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</si>
  <si>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</si>
  <si>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</si>
  <si>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</si>
  <si>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</si>
  <si>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</si>
  <si>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</si>
  <si>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</si>
  <si>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</si>
  <si>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</si>
  <si>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</si>
  <si>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</si>
  <si>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</si>
  <si>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</si>
  <si>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</si>
  <si>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</si>
  <si>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</si>
  <si>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</si>
  <si>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</si>
  <si>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</si>
  <si>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</si>
  <si>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</si>
  <si>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</si>
  <si>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</si>
  <si>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</si>
  <si>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</si>
  <si>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</si>
  <si>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</si>
  <si>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</si>
  <si>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</si>
  <si>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</si>
  <si>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</si>
  <si>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</si>
  <si>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</si>
  <si>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</si>
  <si>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</si>
  <si>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</si>
  <si>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</si>
  <si>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</si>
  <si>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</si>
  <si>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</si>
  <si>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</si>
  <si>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</si>
  <si>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</si>
  <si>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</si>
  <si>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</si>
  <si>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</si>
  <si>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</si>
  <si>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</si>
  <si>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</si>
  <si>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</si>
  <si>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</si>
  <si>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</si>
  <si>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</si>
  <si>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</si>
  <si>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</si>
  <si>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</si>
  <si>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</si>
  <si>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</si>
  <si>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</si>
  <si>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</si>
  <si>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</si>
  <si>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</si>
  <si>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</si>
  <si>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</si>
  <si>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</si>
  <si>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</si>
  <si>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</si>
  <si>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</si>
  <si>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</si>
  <si>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</si>
  <si>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</si>
  <si>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</si>
  <si>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</si>
  <si>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</si>
  <si>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</si>
  <si>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</si>
  <si>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</si>
  <si>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</si>
  <si>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</si>
  <si>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</si>
  <si>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</si>
  <si>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</si>
  <si>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</si>
  <si>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</si>
  <si>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</si>
  <si>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</si>
  <si>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</si>
  <si>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</si>
  <si>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</si>
  <si>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</si>
  <si>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</si>
  <si>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</si>
  <si>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</si>
  <si>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</si>
  <si>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</si>
  <si>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</si>
  <si>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</si>
  <si>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</si>
  <si>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</si>
  <si>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</si>
  <si>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</si>
  <si>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</si>
  <si>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</si>
  <si>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</si>
  <si>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</si>
  <si>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</si>
  <si>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</si>
  <si>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</si>
  <si>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</si>
  <si>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</si>
  <si>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</si>
  <si>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</si>
  <si>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</si>
  <si>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</si>
  <si>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</si>
  <si>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</si>
  <si>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</si>
  <si>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</si>
  <si>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</si>
  <si>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</si>
  <si>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</si>
  <si>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</si>
  <si>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</si>
  <si>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</si>
  <si>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</si>
  <si>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</si>
  <si>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</si>
  <si>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</si>
  <si>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</si>
  <si>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</si>
  <si>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</si>
  <si>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</si>
  <si>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</si>
  <si>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</si>
  <si>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</si>
  <si>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</si>
  <si>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</si>
  <si>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</si>
  <si>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</si>
  <si>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</si>
  <si>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</si>
  <si>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</si>
  <si>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</si>
  <si>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</si>
  <si>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</si>
  <si>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</si>
  <si>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</si>
  <si>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</si>
  <si>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</si>
  <si>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</si>
  <si>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</si>
  <si>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</si>
  <si>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</si>
  <si>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</si>
  <si>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</si>
  <si>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</si>
  <si>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</si>
  <si>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</si>
  <si>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</si>
  <si>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</si>
  <si>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</si>
  <si>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</si>
  <si>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</si>
  <si>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</si>
  <si>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</si>
  <si>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</si>
  <si>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</si>
  <si>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</si>
  <si>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</si>
  <si>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</si>
  <si>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</si>
  <si>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</si>
  <si>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</si>
  <si>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</si>
  <si>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</si>
  <si>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</si>
  <si>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</si>
  <si>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</si>
  <si>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</si>
  <si>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</si>
  <si>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</si>
  <si>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</si>
  <si>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</si>
  <si>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</si>
  <si>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</si>
  <si>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</si>
  <si>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</si>
  <si>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</si>
  <si>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</si>
  <si>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</si>
  <si>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</si>
  <si>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</si>
  <si>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</si>
  <si>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</si>
  <si>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</si>
  <si>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</si>
  <si>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</si>
  <si>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</si>
  <si>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</si>
  <si>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</si>
  <si>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</si>
  <si>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</si>
  <si>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</si>
  <si>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</si>
  <si>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</si>
  <si>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</si>
  <si>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</si>
  <si>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</si>
  <si>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</si>
  <si>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</si>
  <si>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</si>
  <si>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</si>
  <si>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</si>
  <si>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</si>
  <si>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</si>
  <si>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</si>
  <si>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</si>
  <si>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</si>
  <si>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</si>
  <si>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</si>
  <si>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</si>
  <si>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</si>
  <si>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</si>
  <si>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</si>
  <si>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</si>
  <si>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</si>
  <si>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</si>
  <si>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</si>
  <si>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</si>
  <si>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</si>
  <si>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</si>
  <si>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</si>
  <si>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</si>
  <si>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</si>
  <si>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</si>
  <si>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</si>
  <si>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</si>
  <si>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</si>
  <si>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</si>
  <si>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</si>
  <si>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</si>
  <si>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</si>
  <si>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</si>
  <si>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</si>
  <si>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</si>
  <si>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</si>
  <si>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</si>
  <si>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</si>
  <si>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</si>
  <si>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</si>
  <si>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</si>
  <si>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</si>
  <si>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</si>
  <si>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</si>
  <si>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</si>
  <si>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</si>
  <si>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</si>
  <si>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</si>
  <si>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</si>
  <si>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</si>
  <si>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</si>
  <si>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</si>
  <si>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</si>
  <si>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</si>
  <si>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</si>
  <si>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</si>
  <si>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</si>
  <si>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</si>
  <si>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</si>
  <si>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</si>
  <si>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</si>
  <si>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</si>
  <si>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</si>
  <si>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</si>
  <si>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</si>
  <si>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</si>
  <si>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</si>
  <si>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</si>
  <si>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</si>
  <si>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</si>
  <si>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</si>
  <si>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</si>
  <si>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</si>
  <si>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</si>
  <si>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</si>
  <si>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</si>
  <si>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</si>
  <si>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</si>
  <si>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</si>
  <si>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</si>
  <si>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</si>
  <si>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</si>
  <si>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</si>
  <si>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</si>
  <si>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</si>
  <si>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</si>
  <si>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</si>
  <si>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</si>
  <si>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</si>
  <si>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</si>
  <si>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</si>
  <si>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</si>
  <si>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</si>
  <si>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</si>
  <si>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</si>
  <si>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</si>
  <si>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</si>
  <si>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</si>
  <si>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</si>
  <si>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</si>
  <si>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</si>
  <si>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</si>
  <si>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</si>
  <si>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</si>
  <si>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</si>
  <si>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</si>
  <si>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</si>
  <si>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</si>
  <si>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</si>
  <si>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</si>
  <si>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</si>
  <si>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</si>
  <si>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</si>
  <si>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</si>
  <si>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</si>
  <si>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</si>
  <si>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</si>
  <si>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</si>
  <si>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</si>
  <si>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</si>
  <si>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</si>
  <si>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</si>
  <si>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</si>
  <si>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</si>
  <si>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</si>
  <si>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</si>
  <si>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</si>
  <si>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</si>
  <si>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</si>
  <si>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</si>
  <si>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</si>
  <si>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</si>
  <si>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</si>
  <si>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</si>
  <si>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</si>
  <si>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</si>
  <si>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</si>
  <si>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</si>
  <si>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</si>
  <si>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</si>
  <si>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</si>
  <si>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</si>
  <si>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</si>
  <si>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</si>
  <si>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</si>
  <si>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</si>
  <si>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</si>
  <si>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</si>
  <si>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</si>
  <si>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</si>
  <si>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</si>
  <si>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</si>
  <si>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</si>
  <si>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</si>
  <si>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</si>
  <si>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</si>
  <si>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</si>
  <si>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</si>
  <si>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</si>
  <si>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</si>
  <si>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</si>
  <si>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</si>
  <si>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</si>
  <si>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</si>
  <si>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</si>
  <si>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</si>
  <si>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</si>
  <si>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</si>
  <si>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</si>
  <si>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</si>
  <si>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</si>
  <si>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</si>
  <si>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</si>
  <si>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</si>
  <si>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</si>
  <si>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</si>
  <si>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</si>
  <si>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</si>
  <si>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</si>
  <si>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</si>
  <si>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</si>
  <si>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</si>
  <si>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</si>
  <si>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</si>
  <si>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</si>
  <si>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</si>
  <si>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</si>
  <si>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</si>
  <si>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</si>
  <si>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</si>
  <si>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</si>
  <si>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</si>
  <si>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</si>
  <si>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</si>
  <si>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</si>
  <si>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</si>
  <si>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</si>
  <si>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</si>
  <si>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</si>
  <si>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</si>
  <si>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</si>
  <si>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</si>
  <si>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</si>
  <si>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</si>
  <si>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</si>
  <si>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</si>
  <si>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</si>
  <si>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</si>
  <si>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</si>
  <si>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</si>
  <si>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</si>
  <si>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</si>
  <si>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</si>
  <si>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</si>
  <si>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</si>
  <si>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</si>
  <si>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</si>
  <si>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</si>
  <si>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</si>
  <si>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</si>
  <si>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</si>
  <si>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</si>
  <si>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</si>
  <si>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</si>
  <si>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</si>
  <si>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</si>
  <si>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</si>
  <si>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</si>
  <si>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</si>
  <si>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</si>
  <si>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</si>
  <si>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</si>
  <si>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</si>
  <si>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</si>
  <si>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</si>
  <si>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</si>
  <si>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</si>
  <si>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</si>
  <si>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</si>
  <si>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</si>
  <si>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</si>
  <si>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</si>
  <si>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</si>
  <si>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</si>
  <si>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</si>
  <si>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</si>
  <si>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</si>
  <si>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</si>
  <si>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</si>
  <si>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</si>
  <si>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</si>
  <si>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</si>
  <si>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</si>
  <si>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</si>
  <si>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</si>
  <si>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</si>
  <si>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</si>
  <si>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</si>
  <si>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</si>
  <si>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</si>
  <si>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</si>
  <si>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</si>
  <si>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</si>
  <si>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</si>
  <si>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</si>
  <si>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</si>
  <si>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</si>
  <si>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</si>
  <si>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</si>
  <si>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</si>
  <si>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</si>
  <si>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</si>
  <si>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</si>
  <si>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</si>
  <si>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</si>
  <si>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</si>
  <si>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</si>
  <si>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</si>
  <si>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</si>
  <si>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</si>
  <si>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</si>
  <si>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</si>
  <si>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</si>
  <si>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</si>
  <si>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</si>
  <si>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</si>
  <si>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</si>
  <si>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</si>
  <si>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</si>
  <si>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</si>
  <si>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</si>
  <si>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</si>
  <si>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</si>
  <si>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</si>
  <si>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</si>
  <si>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</si>
  <si>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</si>
  <si>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</si>
  <si>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</si>
  <si>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</si>
  <si>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</si>
  <si>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</si>
  <si>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</si>
  <si>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</si>
  <si>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</si>
  <si>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</si>
  <si>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</si>
  <si>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</si>
  <si>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</si>
  <si>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</si>
  <si>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</si>
  <si>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</si>
  <si>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</si>
  <si>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</si>
  <si>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</si>
  <si>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</si>
  <si>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</si>
  <si>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</si>
  <si>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</si>
  <si>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</si>
  <si>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</si>
  <si>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</si>
  <si>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</si>
  <si>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</si>
  <si>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</si>
  <si>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</si>
  <si>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</si>
  <si>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</si>
  <si>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</si>
  <si>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</si>
  <si>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</si>
  <si>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</si>
  <si>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</si>
  <si>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</si>
  <si>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</si>
  <si>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</si>
  <si>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</si>
  <si>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</si>
  <si>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</si>
  <si>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</si>
  <si>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</si>
  <si>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</si>
  <si>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</si>
  <si>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</si>
  <si>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</si>
  <si>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</si>
  <si>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</si>
  <si>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</si>
  <si>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</si>
  <si>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</si>
  <si>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</si>
  <si>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</si>
  <si>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</si>
  <si>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</si>
  <si>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</si>
  <si>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</si>
  <si>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</si>
  <si>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</si>
  <si>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</si>
  <si>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</si>
  <si>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</si>
  <si>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</si>
  <si>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</si>
  <si>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</si>
  <si>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</si>
  <si>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</si>
  <si>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</si>
  <si>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</si>
  <si>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</si>
  <si>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</si>
  <si>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</si>
  <si>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</si>
  <si>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</si>
  <si>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</si>
  <si>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</si>
  <si>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</si>
  <si>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</si>
  <si>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</si>
  <si>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</si>
  <si>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</si>
  <si>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</si>
  <si>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</si>
  <si>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</si>
  <si>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</si>
  <si>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</si>
  <si>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</si>
  <si>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</si>
  <si>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</si>
  <si>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</si>
  <si>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</si>
  <si>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</si>
  <si>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</si>
  <si>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</si>
  <si>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</si>
  <si>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</si>
  <si>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</si>
  <si>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</si>
  <si>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</si>
  <si>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</si>
  <si>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</si>
  <si>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</si>
  <si>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</si>
  <si>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</si>
  <si>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</si>
  <si>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</si>
  <si>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</si>
  <si>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</si>
  <si>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</si>
  <si>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</si>
  <si>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</si>
  <si>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</si>
  <si>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</si>
  <si>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</si>
  <si>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</si>
  <si>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</si>
  <si>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</si>
  <si>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</si>
  <si>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</si>
  <si>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</si>
  <si>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</si>
  <si>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</si>
  <si>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</si>
  <si>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</si>
  <si>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</si>
  <si>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</si>
  <si>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</si>
  <si>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</si>
  <si>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</si>
  <si>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</si>
  <si>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</si>
  <si>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</si>
  <si>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</si>
  <si>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</si>
  <si>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</si>
  <si>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</si>
  <si>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</si>
  <si>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</si>
  <si>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</si>
  <si>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</si>
  <si>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</si>
  <si>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</si>
  <si>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</si>
  <si>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</si>
  <si>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</si>
  <si>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</si>
  <si>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</si>
  <si>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</si>
  <si>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</si>
  <si>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</si>
  <si>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</si>
  <si>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</si>
  <si>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</si>
  <si>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</si>
  <si>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</si>
  <si>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</si>
  <si>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</si>
  <si>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</si>
  <si>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</si>
  <si>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</si>
  <si>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</si>
  <si>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</si>
  <si>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</si>
  <si>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</si>
  <si>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</si>
  <si>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</si>
  <si>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</si>
  <si>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</si>
  <si>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</si>
  <si>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</si>
  <si>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</si>
  <si>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</si>
  <si>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</si>
  <si>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</si>
  <si>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</si>
  <si>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</si>
  <si>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</si>
  <si>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</si>
  <si>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</si>
  <si>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</si>
  <si>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</si>
  <si>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</si>
  <si>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</si>
  <si>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</si>
  <si>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</si>
  <si>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</si>
  <si>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</si>
  <si>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</si>
  <si>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</si>
  <si>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</si>
  <si>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</si>
  <si>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</si>
  <si>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</si>
  <si>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</si>
  <si>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</si>
  <si>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</si>
  <si>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</si>
  <si>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</si>
  <si>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</si>
  <si>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</si>
  <si>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</si>
  <si>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</si>
  <si>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</si>
  <si>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</si>
  <si>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</si>
  <si>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</si>
  <si>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</si>
  <si>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</si>
  <si>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</si>
  <si>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</si>
  <si>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</si>
  <si>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</si>
  <si>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</si>
  <si>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</si>
  <si>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</si>
  <si>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</si>
  <si>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</si>
  <si>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</si>
  <si>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</si>
  <si>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</si>
  <si>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</si>
  <si>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</si>
  <si>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</si>
  <si>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</si>
  <si>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</si>
  <si>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</si>
  <si>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</si>
  <si>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</si>
  <si>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</si>
  <si>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</si>
  <si>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</si>
  <si>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</si>
  <si>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</si>
  <si>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</si>
  <si>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</si>
  <si>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</si>
  <si>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</si>
  <si>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</si>
  <si>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</si>
  <si>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</si>
  <si>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</si>
  <si>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</si>
  <si>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</si>
  <si>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</si>
  <si>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</si>
  <si>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</si>
  <si>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</si>
  <si>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</si>
  <si>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</si>
  <si>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</si>
  <si>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</si>
  <si>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</si>
  <si>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</si>
  <si>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</si>
  <si>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</si>
  <si>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</si>
  <si>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</si>
  <si>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</si>
  <si>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</si>
  <si>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</si>
  <si>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</si>
  <si>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</si>
  <si>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</si>
  <si>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</si>
  <si>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</si>
  <si>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</si>
  <si>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</si>
  <si>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</si>
  <si>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</si>
  <si>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</si>
  <si>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</si>
  <si>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</si>
  <si>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</si>
  <si>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</si>
  <si>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</si>
  <si>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</si>
  <si>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</si>
  <si>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</si>
  <si>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</si>
  <si>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</si>
  <si>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</si>
  <si>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</si>
  <si>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</si>
  <si>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</si>
  <si>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</si>
  <si>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</si>
  <si>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</si>
  <si>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</si>
  <si>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</si>
  <si>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</si>
  <si>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</si>
  <si>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</si>
  <si>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</si>
  <si>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</si>
  <si>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</si>
  <si>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</si>
  <si>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</si>
  <si>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</si>
  <si>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</si>
  <si>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</si>
  <si>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</si>
  <si>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</si>
  <si>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</si>
  <si>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</si>
  <si>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</si>
  <si>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</si>
  <si>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</si>
  <si>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</si>
  <si>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</si>
  <si>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</si>
  <si>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</si>
  <si>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</si>
  <si>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</si>
  <si>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</si>
  <si>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</si>
  <si>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</si>
  <si>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</si>
  <si>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</si>
  <si>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</si>
  <si>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</si>
  <si>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</si>
  <si>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</si>
  <si>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</si>
  <si>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</si>
  <si>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</si>
  <si>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</si>
  <si>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</si>
  <si>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</si>
  <si>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</si>
  <si>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</si>
  <si>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</si>
  <si>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</si>
  <si>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</si>
  <si>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</si>
  <si>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</si>
  <si>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</si>
  <si>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</si>
  <si>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</si>
  <si>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</si>
  <si>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</si>
  <si>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</si>
  <si>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</si>
  <si>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</si>
  <si>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</si>
  <si>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</si>
  <si>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</si>
  <si>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</si>
  <si>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</si>
  <si>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</si>
  <si>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</si>
  <si>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</si>
  <si>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</si>
  <si>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</si>
  <si>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</si>
  <si>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</si>
  <si>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</si>
  <si>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</si>
  <si>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</si>
  <si>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</si>
  <si>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</si>
  <si>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</si>
  <si>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</si>
  <si>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</si>
  <si>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</si>
  <si>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</si>
  <si>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</si>
  <si>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</si>
  <si>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</si>
  <si>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</si>
  <si>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</si>
  <si>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</si>
  <si>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</si>
  <si>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</si>
  <si>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</si>
  <si>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</si>
  <si>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</si>
  <si>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</si>
  <si>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</si>
  <si>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</si>
  <si>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</si>
  <si>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</si>
  <si>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</si>
  <si>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</si>
  <si>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</si>
  <si>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</si>
  <si>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</si>
  <si>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</si>
  <si>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</si>
  <si>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</si>
  <si>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</si>
  <si>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</si>
  <si>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</si>
  <si>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</si>
  <si>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</si>
  <si>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</si>
  <si>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</si>
  <si>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</si>
  <si>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</si>
  <si>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</si>
  <si>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</si>
  <si>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</si>
  <si>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</si>
  <si>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</si>
  <si>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</si>
  <si>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</si>
  <si>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</si>
  <si>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</si>
  <si>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</si>
  <si>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</si>
  <si>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</si>
  <si>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</si>
  <si>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</si>
  <si>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</si>
  <si>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</si>
  <si>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</si>
  <si>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</si>
  <si>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</si>
  <si>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</si>
  <si>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</si>
  <si>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</si>
  <si>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</si>
  <si>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</si>
  <si>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</si>
  <si>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</si>
  <si>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</si>
  <si>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</si>
  <si>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</si>
  <si>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</si>
  <si>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</si>
  <si>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</si>
  <si>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</si>
  <si>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</si>
  <si>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</si>
  <si>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</si>
  <si>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</si>
  <si>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</si>
  <si>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</si>
  <si>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</si>
  <si>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</si>
  <si>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</si>
  <si>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</si>
  <si>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</si>
  <si>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</si>
  <si>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</si>
  <si>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</si>
  <si>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</si>
  <si>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</si>
  <si>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</si>
  <si>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</si>
  <si>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</si>
  <si>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</si>
  <si>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</si>
  <si>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</si>
  <si>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</si>
  <si>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</si>
  <si>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</si>
  <si>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</si>
  <si>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</si>
  <si>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</si>
  <si>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</si>
  <si>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</si>
  <si>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</si>
  <si>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</si>
  <si>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</si>
  <si>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</si>
  <si>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</si>
  <si>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</si>
  <si>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</si>
  <si>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</si>
  <si>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</si>
  <si>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</si>
  <si>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</si>
  <si>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</si>
  <si>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</si>
  <si>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</si>
  <si>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</si>
  <si>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</si>
  <si>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</si>
  <si>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</si>
  <si>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</si>
  <si>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</si>
  <si>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</si>
  <si>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</si>
  <si>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</si>
  <si>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</si>
  <si>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</si>
  <si>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</si>
  <si>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</si>
  <si>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</si>
  <si>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</si>
  <si>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</si>
  <si>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</si>
  <si>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</si>
  <si>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</si>
  <si>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</si>
  <si>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</si>
  <si>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</si>
  <si>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</si>
  <si>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</si>
  <si>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</si>
  <si>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</si>
  <si>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</si>
  <si>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</si>
  <si>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</si>
  <si>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</si>
  <si>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</si>
  <si>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</si>
  <si>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</si>
  <si>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</si>
  <si>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</si>
  <si>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</si>
  <si>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</si>
  <si>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</si>
  <si>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</si>
  <si>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</si>
  <si>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</si>
  <si>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</si>
  <si>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</si>
  <si>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</si>
  <si>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</si>
  <si>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</si>
  <si>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</si>
  <si>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</si>
  <si>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</si>
  <si>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</si>
  <si>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</si>
  <si>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</si>
  <si>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</si>
  <si>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</si>
  <si>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</si>
  <si>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</si>
  <si>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</si>
  <si>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</si>
  <si>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</si>
  <si>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</si>
  <si>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</si>
  <si>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</si>
  <si>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</si>
  <si>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</si>
  <si>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</si>
  <si>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</si>
  <si>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</si>
  <si>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</si>
  <si>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</si>
  <si>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</si>
  <si>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</si>
  <si>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</si>
  <si>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</si>
  <si>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</si>
  <si>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</si>
  <si>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</si>
  <si>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</si>
  <si>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</si>
  <si>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</si>
  <si>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</si>
  <si>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</si>
  <si>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</si>
  <si>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</si>
  <si>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</si>
  <si>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</si>
  <si>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</si>
  <si>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</si>
  <si>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</si>
  <si>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</si>
  <si>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</si>
  <si>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</si>
  <si>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</si>
  <si>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</si>
  <si>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</si>
  <si>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</si>
  <si>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</si>
  <si>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</si>
  <si>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</si>
  <si>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</si>
  <si>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</si>
  <si>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</si>
  <si>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</si>
  <si>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</si>
  <si>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</si>
  <si>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</si>
  <si>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</si>
  <si>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</si>
  <si>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</si>
  <si>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</si>
  <si>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</si>
  <si>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</si>
  <si>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</si>
  <si>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</si>
  <si>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</si>
  <si>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</si>
  <si>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</si>
  <si>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</si>
  <si>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</si>
  <si>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</si>
  <si>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</si>
  <si>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</si>
  <si>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</si>
  <si>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</si>
  <si>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</si>
  <si>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</si>
  <si>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</si>
  <si>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</si>
  <si>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</si>
  <si>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</si>
  <si>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</si>
  <si>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</si>
  <si>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</si>
  <si>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</si>
  <si>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</si>
  <si>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</si>
  <si>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</si>
  <si>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</si>
  <si>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</si>
  <si>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</si>
  <si>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</si>
  <si>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</si>
  <si>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</si>
  <si>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</si>
  <si>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</si>
  <si>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</si>
  <si>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</si>
  <si>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</si>
  <si>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</si>
  <si>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</si>
  <si>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</si>
  <si>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</si>
  <si>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</si>
  <si>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</si>
  <si>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</si>
  <si>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</si>
  <si>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</si>
  <si>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</si>
  <si>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</si>
  <si>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</si>
  <si>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</si>
  <si>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</si>
  <si>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</si>
  <si>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</si>
  <si>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</si>
  <si>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</si>
  <si>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</si>
  <si>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</si>
  <si>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</si>
  <si>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</si>
  <si>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</si>
  <si>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</si>
  <si>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</si>
  <si>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</si>
  <si>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</si>
  <si>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</si>
  <si>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</si>
  <si>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</si>
  <si>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</si>
  <si>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</si>
  <si>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</si>
  <si>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</si>
  <si>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</si>
  <si>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</si>
  <si>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</si>
  <si>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</si>
  <si>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</si>
  <si>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</si>
  <si>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</si>
  <si>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</si>
  <si>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</si>
  <si>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</si>
  <si>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</si>
  <si>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</si>
  <si>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</si>
  <si>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</si>
  <si>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</si>
  <si>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</si>
  <si>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</si>
  <si>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</si>
  <si>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</si>
  <si>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</si>
  <si>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</si>
  <si>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</si>
  <si>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</si>
  <si>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</si>
  <si>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</si>
  <si>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</si>
  <si>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</si>
  <si>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</si>
  <si>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</si>
  <si>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</si>
  <si>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</si>
  <si>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</si>
  <si>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</si>
  <si>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</si>
  <si>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</si>
  <si>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</si>
  <si>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</si>
  <si>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</si>
  <si>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</si>
  <si>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</si>
  <si>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</si>
  <si>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</si>
  <si>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</si>
  <si>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</si>
  <si>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</si>
  <si>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</si>
  <si>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</si>
  <si>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</si>
  <si>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</si>
  <si>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</si>
  <si>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</si>
  <si>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</si>
  <si>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</si>
  <si>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</si>
  <si>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</si>
  <si>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</si>
  <si>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</si>
  <si>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</si>
  <si>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</si>
  <si>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</si>
  <si>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</si>
  <si>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</si>
  <si>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</si>
  <si>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</si>
  <si>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</si>
  <si>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</si>
  <si>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</si>
  <si>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</si>
  <si>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</si>
  <si>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</si>
  <si>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</si>
  <si>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</si>
  <si>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</si>
  <si>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</si>
  <si>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</si>
  <si>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</si>
  <si>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</si>
  <si>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</si>
  <si>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</si>
  <si>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</si>
  <si>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</si>
  <si>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</si>
  <si>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</si>
  <si>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</si>
  <si>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</si>
  <si>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</si>
  <si>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</si>
  <si>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</si>
  <si>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</si>
  <si>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</si>
  <si>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</si>
  <si>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</si>
  <si>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</si>
  <si>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</si>
  <si>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</si>
  <si>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</si>
  <si>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</si>
  <si>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</si>
  <si>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</si>
  <si>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</si>
  <si>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</si>
  <si>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</si>
  <si>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</si>
  <si>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</si>
  <si>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</si>
  <si>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</si>
  <si>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</si>
  <si>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</si>
  <si>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</si>
  <si>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</si>
  <si>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</si>
  <si>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</si>
  <si>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</si>
  <si>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</si>
  <si>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</si>
  <si>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</si>
  <si>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</si>
  <si>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</si>
  <si>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</si>
  <si>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</si>
  <si>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</si>
  <si>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</si>
  <si>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</si>
  <si>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</si>
  <si>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</si>
  <si>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</si>
  <si>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</si>
  <si>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</si>
  <si>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</si>
  <si>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</si>
  <si>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</si>
  <si>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</si>
  <si>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</si>
  <si>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</si>
  <si>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</si>
  <si>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</si>
  <si>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</si>
  <si>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</si>
  <si>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</si>
  <si>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</si>
  <si>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</si>
  <si>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</si>
  <si>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</si>
  <si>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</si>
  <si>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</si>
  <si>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</si>
  <si>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</si>
  <si>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</si>
  <si>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</si>
  <si>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</si>
  <si>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</si>
  <si>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</si>
  <si>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</si>
  <si>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</si>
  <si>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</si>
  <si>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</si>
  <si>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</si>
  <si>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</si>
  <si>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</si>
  <si>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</si>
  <si>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</si>
  <si>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</si>
  <si>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</si>
  <si>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</si>
  <si>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</si>
  <si>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</si>
  <si>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</si>
  <si>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</si>
  <si>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</si>
  <si>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</si>
  <si>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</si>
  <si>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</si>
  <si>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</si>
  <si>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</si>
  <si>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</si>
  <si>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</si>
  <si>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</si>
  <si>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</si>
  <si>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</si>
  <si>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</si>
  <si>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</si>
  <si>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</si>
  <si>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</si>
  <si>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</si>
  <si>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</si>
  <si>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</si>
  <si>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</si>
  <si>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</si>
  <si>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</si>
  <si>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</si>
  <si>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</si>
  <si>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</si>
  <si>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</si>
  <si>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</si>
  <si>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</si>
  <si>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</si>
  <si>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</si>
  <si>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</si>
  <si>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</si>
  <si>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</si>
  <si>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</si>
  <si>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</si>
  <si>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</si>
  <si>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</si>
  <si>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</si>
  <si>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</si>
  <si>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</si>
  <si>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</si>
  <si>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</si>
  <si>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</si>
  <si>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</si>
  <si>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</si>
  <si>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</si>
  <si>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</si>
  <si>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</si>
  <si>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</si>
  <si>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</si>
  <si>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</si>
  <si>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</si>
  <si>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</si>
  <si>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</si>
  <si>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</si>
  <si>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</si>
  <si>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</si>
  <si>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</si>
  <si>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</si>
  <si>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</si>
  <si>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</si>
  <si>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</si>
  <si>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</si>
  <si>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</si>
  <si>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</si>
  <si>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</si>
  <si>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</si>
  <si>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</si>
  <si>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</si>
  <si>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</si>
  <si>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</si>
  <si>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</si>
  <si>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</si>
  <si>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</si>
  <si>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</si>
  <si>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</si>
  <si>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</si>
  <si>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</si>
  <si>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</si>
  <si>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</si>
  <si>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</si>
  <si>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</si>
  <si>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</si>
  <si>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</si>
  <si>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</si>
  <si>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</si>
  <si>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</si>
  <si>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</si>
  <si>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</si>
  <si>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</si>
  <si>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</si>
  <si>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</si>
  <si>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</si>
  <si>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</si>
  <si>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</si>
  <si>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</si>
  <si>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</si>
  <si>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</si>
  <si>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</si>
  <si>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</si>
  <si>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</si>
  <si>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</si>
  <si>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</si>
  <si>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</si>
  <si>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</si>
  <si>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</si>
  <si>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</si>
  <si>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</si>
  <si>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</si>
  <si>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</si>
  <si>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</si>
  <si>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</si>
  <si>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</si>
  <si>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</si>
  <si>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</si>
  <si>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</si>
  <si>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</si>
  <si>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</si>
  <si>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</si>
  <si>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</si>
  <si>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</si>
  <si>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</si>
  <si>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</si>
  <si>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</si>
  <si>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</si>
  <si>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</si>
  <si>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</si>
  <si>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</si>
  <si>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</si>
  <si>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</si>
  <si>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</si>
  <si>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</si>
  <si>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</si>
  <si>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</si>
  <si>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</si>
  <si>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</si>
  <si>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</si>
  <si>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</si>
  <si>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</si>
  <si>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</si>
  <si>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</si>
  <si>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</si>
  <si>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</si>
  <si>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</si>
  <si>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</si>
  <si>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</si>
  <si>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</si>
  <si>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</si>
  <si>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</si>
  <si>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</si>
  <si>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</si>
  <si>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</si>
  <si>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</si>
  <si>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</si>
  <si>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</si>
  <si>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</si>
  <si>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</si>
  <si>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</si>
  <si>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</si>
  <si>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</si>
  <si>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</si>
  <si>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</si>
  <si>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</si>
  <si>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</si>
  <si>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</si>
  <si>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</si>
  <si>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</si>
  <si>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</si>
  <si>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</si>
  <si>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</si>
  <si>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</si>
  <si>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</si>
  <si>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</si>
  <si>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</si>
  <si>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</si>
  <si>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</si>
  <si>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</si>
  <si>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</si>
  <si>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</si>
  <si>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</si>
  <si>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</si>
  <si>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</si>
  <si>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</si>
  <si>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</si>
  <si>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</si>
  <si>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</si>
  <si>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</si>
  <si>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</si>
  <si>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</si>
  <si>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</si>
  <si>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</si>
  <si>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</si>
  <si>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</si>
  <si>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</si>
  <si>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</si>
  <si>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</si>
  <si>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</si>
  <si>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</si>
  <si>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</si>
  <si>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</si>
  <si>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</si>
  <si>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</si>
  <si>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</si>
  <si>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</si>
  <si>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</si>
  <si>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</si>
  <si>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</si>
  <si>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</si>
  <si>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</si>
  <si>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</si>
  <si>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</si>
  <si>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</si>
  <si>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</si>
  <si>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</si>
  <si>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</si>
  <si>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</si>
  <si>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</si>
  <si>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</si>
  <si>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</si>
  <si>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</si>
  <si>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</si>
  <si>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</si>
  <si>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</si>
  <si>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</si>
  <si>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</si>
  <si>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</si>
  <si>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</si>
  <si>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</si>
  <si>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</si>
  <si>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</si>
  <si>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</si>
  <si>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</si>
  <si>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</si>
  <si>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</si>
  <si>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</si>
  <si>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</si>
  <si>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</si>
  <si>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</si>
  <si>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</si>
  <si>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</si>
  <si>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</si>
  <si>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</si>
  <si>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</si>
  <si>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</si>
  <si>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</si>
  <si>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</si>
  <si>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</si>
  <si>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</si>
  <si>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</si>
  <si>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</si>
  <si>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</si>
  <si>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</si>
  <si>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</si>
  <si>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</si>
  <si>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</si>
  <si>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</si>
  <si>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</si>
  <si>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</si>
  <si>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</si>
  <si>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</si>
  <si>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</si>
  <si>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</si>
  <si>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</si>
  <si>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</si>
  <si>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</si>
  <si>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</si>
  <si>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</si>
  <si>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</si>
  <si>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</si>
  <si>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</si>
  <si>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</si>
  <si>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</si>
  <si>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</si>
  <si>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</si>
  <si>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</si>
  <si>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</si>
  <si>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</si>
  <si>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</si>
  <si>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</si>
  <si>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</si>
  <si>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</si>
  <si>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</si>
  <si>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</si>
  <si>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</si>
  <si>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</si>
  <si>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</si>
  <si>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</si>
  <si>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</si>
  <si>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</si>
  <si>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</si>
  <si>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</si>
  <si>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</si>
  <si>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</si>
  <si>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</si>
  <si>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</si>
  <si>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</si>
  <si>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</si>
  <si>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</si>
  <si>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</si>
  <si>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</si>
  <si>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</si>
  <si>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</si>
  <si>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</si>
  <si>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</si>
  <si>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</si>
  <si>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</si>
  <si>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</si>
  <si>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</si>
  <si>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</si>
  <si>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</si>
  <si>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</si>
  <si>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</si>
  <si>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</si>
  <si>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</si>
  <si>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</si>
  <si>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</si>
  <si>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</si>
  <si>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</si>
  <si>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</si>
  <si>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</si>
  <si>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</si>
  <si>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</si>
  <si>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</si>
  <si>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</si>
  <si>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</si>
  <si>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</si>
  <si>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</si>
  <si>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</si>
  <si>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</si>
  <si>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</si>
  <si>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</si>
  <si>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</si>
  <si>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</si>
  <si>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</si>
  <si>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</si>
  <si>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</si>
  <si>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</si>
  <si>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</si>
  <si>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</si>
  <si>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</si>
  <si>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</si>
  <si>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</si>
  <si>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</si>
  <si>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</si>
  <si>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</si>
  <si>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</si>
  <si>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</si>
  <si>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</si>
  <si>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</si>
  <si>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</si>
  <si>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</si>
  <si>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</si>
  <si>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</si>
  <si>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</si>
  <si>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</si>
  <si>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</si>
  <si>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</si>
  <si>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</si>
  <si>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</si>
  <si>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</si>
  <si>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</si>
  <si>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</si>
  <si>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</si>
  <si>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</si>
  <si>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</si>
  <si>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</si>
  <si>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</si>
  <si>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</si>
  <si>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</si>
  <si>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</si>
  <si>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</si>
  <si>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</si>
  <si>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</si>
  <si>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</si>
  <si>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</si>
  <si>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</si>
  <si>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</si>
  <si>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</si>
  <si>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</si>
  <si>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</si>
  <si>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</si>
  <si>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</si>
  <si>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</si>
  <si>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</si>
  <si>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</si>
  <si>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</si>
  <si>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</si>
  <si>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</si>
  <si>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</si>
  <si>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</si>
  <si>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</si>
  <si>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</si>
  <si>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</si>
  <si>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</si>
  <si>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</si>
  <si>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</si>
  <si>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</si>
  <si>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</si>
  <si>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</si>
  <si>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</si>
  <si>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</si>
  <si>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</si>
  <si>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</si>
  <si>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</si>
  <si>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</si>
  <si>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</si>
  <si>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</si>
  <si>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</si>
  <si>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</si>
  <si>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</si>
  <si>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</si>
  <si>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</si>
  <si>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</si>
  <si>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</si>
  <si>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</si>
  <si>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</si>
  <si>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</si>
  <si>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</si>
  <si>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</si>
  <si>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</si>
  <si>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</si>
  <si>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</si>
  <si>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</si>
  <si>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</si>
  <si>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</si>
  <si>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</si>
  <si>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</si>
  <si>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</si>
  <si>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</si>
  <si>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</si>
  <si>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</si>
  <si>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</si>
  <si>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</si>
  <si>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</si>
  <si>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</si>
  <si>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</si>
  <si>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</si>
  <si>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</si>
  <si>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</si>
  <si>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</si>
  <si>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</si>
  <si>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</si>
  <si>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</si>
  <si>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</si>
  <si>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</si>
  <si>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</si>
  <si>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</si>
  <si>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</si>
  <si>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</si>
  <si>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</si>
  <si>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</si>
  <si>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</si>
  <si>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</si>
  <si>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</si>
  <si>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</si>
  <si>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</si>
  <si>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</si>
  <si>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</si>
  <si>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</si>
  <si>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</si>
  <si>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</si>
  <si>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</si>
  <si>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</si>
  <si>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</si>
  <si>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</si>
  <si>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</si>
  <si>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</si>
  <si>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</si>
  <si>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</si>
  <si>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</si>
  <si>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</si>
  <si>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</si>
  <si>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</si>
  <si>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</si>
  <si>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</si>
  <si>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</si>
  <si>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</si>
  <si>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</si>
  <si>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</si>
  <si>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</si>
  <si>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</si>
  <si>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</si>
  <si>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</si>
  <si>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</si>
  <si>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</si>
  <si>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</si>
  <si>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</si>
  <si>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</si>
  <si>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</si>
  <si>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</si>
  <si>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</si>
  <si>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</si>
  <si>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</si>
  <si>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</si>
  <si>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</si>
  <si>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</si>
  <si>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</si>
  <si>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</si>
  <si>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</si>
  <si>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</si>
  <si>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</si>
  <si>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</si>
  <si>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</si>
  <si>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</si>
  <si>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</si>
  <si>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</si>
  <si>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</si>
  <si>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</si>
  <si>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</si>
  <si>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</si>
  <si>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</si>
  <si>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</si>
  <si>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</si>
  <si>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</si>
  <si>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</si>
  <si>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</si>
  <si>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</si>
  <si>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</si>
  <si>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</si>
  <si>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</si>
  <si>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</si>
  <si>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</si>
  <si>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</si>
  <si>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</si>
  <si>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</si>
  <si>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</si>
  <si>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</si>
  <si>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</si>
  <si>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</si>
  <si>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</si>
  <si>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</si>
  <si>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</si>
  <si>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</si>
  <si>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</si>
  <si>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</si>
  <si>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</si>
  <si>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</si>
  <si>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</si>
  <si>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</si>
  <si>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</si>
  <si>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</si>
  <si>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</si>
  <si>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</si>
  <si>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</si>
  <si>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</si>
  <si>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</si>
  <si>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</si>
  <si>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</si>
  <si>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</si>
  <si>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</si>
  <si>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</si>
  <si>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</si>
  <si>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</si>
  <si>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</si>
  <si>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</si>
  <si>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</si>
  <si>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</si>
  <si>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</si>
  <si>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</si>
  <si>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</si>
  <si>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</si>
  <si>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</si>
  <si>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</si>
  <si>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</si>
  <si>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</si>
  <si>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</si>
  <si>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</si>
  <si>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</si>
  <si>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</si>
  <si>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</si>
  <si>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</si>
  <si>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</si>
  <si>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</si>
  <si>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</si>
  <si>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</si>
  <si>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</si>
  <si>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</si>
  <si>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</si>
  <si>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</si>
  <si>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</si>
  <si>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</si>
  <si>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</si>
  <si>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</si>
  <si>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</si>
  <si>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</si>
  <si>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</si>
  <si>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</si>
  <si>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</si>
  <si>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</si>
  <si>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</si>
  <si>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</si>
  <si>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</si>
  <si>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</si>
  <si>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</si>
  <si>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</si>
  <si>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</si>
  <si>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</si>
  <si>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</si>
  <si>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</si>
  <si>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</si>
  <si>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</si>
  <si>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</si>
  <si>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</si>
  <si>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</si>
  <si>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</si>
  <si>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</si>
  <si>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</si>
  <si>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</si>
  <si>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</si>
  <si>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</si>
  <si>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</si>
  <si>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</si>
  <si>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</si>
  <si>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</si>
  <si>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</si>
  <si>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</si>
  <si>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</si>
  <si>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</si>
  <si>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</si>
  <si>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</si>
  <si>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</si>
  <si>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</si>
  <si>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</si>
  <si>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</si>
  <si>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</si>
  <si>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</si>
  <si>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</si>
  <si>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</si>
  <si>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</si>
  <si>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</si>
  <si>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</si>
  <si>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</si>
  <si>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</si>
  <si>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</si>
  <si>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</si>
  <si>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</si>
  <si>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</si>
  <si>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</si>
  <si>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</si>
  <si>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</si>
  <si>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</si>
  <si>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</si>
  <si>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</si>
  <si>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</si>
  <si>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</si>
  <si>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</si>
  <si>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</si>
  <si>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</si>
  <si>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</si>
  <si>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</si>
  <si>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</si>
  <si>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</si>
  <si>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</si>
  <si>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</si>
  <si>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</si>
  <si>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</si>
  <si>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</si>
  <si>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</si>
  <si>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</si>
  <si>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</si>
  <si>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</si>
  <si>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</si>
  <si>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</si>
  <si>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</si>
  <si>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</si>
  <si>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</si>
  <si>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</si>
  <si>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</si>
  <si>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</si>
  <si>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</si>
  <si>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</si>
  <si>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</si>
  <si>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</si>
  <si>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</si>
  <si>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</si>
  <si>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</si>
  <si>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</si>
  <si>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</si>
  <si>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</si>
  <si>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</si>
  <si>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</si>
  <si>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</si>
  <si>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</si>
  <si>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</si>
  <si>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</si>
  <si>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</si>
  <si>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</si>
  <si>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</si>
  <si>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</si>
  <si>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</si>
  <si>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</si>
  <si>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</si>
  <si>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</si>
  <si>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</si>
  <si>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</si>
  <si>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</si>
  <si>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</si>
  <si>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</si>
  <si>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</si>
  <si>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</si>
  <si>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</si>
  <si>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</si>
  <si>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</si>
  <si>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</si>
  <si>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</si>
  <si>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</si>
  <si>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</si>
  <si>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</si>
  <si>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</si>
  <si>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</si>
  <si>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</si>
  <si>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</si>
  <si>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</si>
  <si>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</si>
  <si>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</si>
  <si>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</si>
  <si>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</si>
  <si>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</si>
  <si>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</si>
  <si>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</si>
  <si>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</si>
  <si>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</si>
  <si>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</si>
  <si>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</si>
  <si>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</si>
  <si>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</si>
  <si>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</si>
  <si>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</si>
  <si>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</si>
  <si>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</si>
  <si>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</si>
  <si>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</si>
  <si>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</si>
  <si>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</si>
  <si>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</si>
  <si>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</si>
  <si>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</si>
  <si>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</si>
  <si>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</si>
  <si>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</si>
  <si>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</si>
  <si>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</si>
  <si>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</si>
  <si>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</si>
  <si>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</si>
  <si>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</si>
  <si>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</si>
  <si>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</si>
  <si>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</si>
  <si>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</si>
  <si>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</si>
  <si>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</si>
  <si>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</si>
  <si>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</si>
  <si>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</si>
  <si>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</si>
  <si>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</si>
  <si>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</si>
  <si>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</si>
  <si>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</si>
  <si>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</si>
  <si>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</si>
  <si>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</si>
  <si>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</si>
  <si>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</si>
  <si>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</si>
  <si>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</si>
  <si>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</si>
  <si>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</si>
  <si>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</si>
  <si>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</si>
  <si>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</si>
  <si>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</si>
  <si>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</si>
  <si>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</si>
  <si>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</si>
  <si>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</si>
  <si>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</si>
  <si>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</si>
  <si>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</si>
  <si>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</si>
  <si>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</si>
  <si>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</si>
  <si>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</si>
  <si>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</si>
  <si>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</si>
  <si>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</si>
  <si>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</si>
  <si>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</si>
  <si>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</si>
  <si>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</si>
  <si>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</si>
  <si>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</si>
  <si>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</si>
  <si>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</si>
  <si>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</si>
  <si>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</si>
  <si>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</si>
  <si>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</si>
  <si>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</si>
  <si>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</si>
  <si>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</si>
  <si>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</si>
  <si>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</si>
  <si>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</si>
  <si>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</si>
  <si>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</si>
  <si>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</si>
  <si>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</si>
  <si>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</si>
  <si>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</si>
  <si>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</si>
  <si>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</si>
  <si>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</si>
  <si>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</si>
  <si>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</si>
  <si>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</si>
  <si>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</si>
  <si>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</si>
  <si>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</si>
  <si>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</si>
  <si>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</si>
  <si>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</si>
  <si>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</si>
  <si>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</si>
  <si>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</si>
  <si>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</si>
  <si>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</si>
  <si>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</si>
  <si>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</si>
  <si>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</si>
  <si>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</si>
  <si>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</si>
  <si>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</si>
  <si>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</si>
  <si>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</si>
  <si>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</si>
  <si>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</si>
  <si>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</si>
  <si>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</si>
  <si>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</si>
  <si>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</si>
  <si>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</si>
  <si>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</si>
  <si>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</si>
  <si>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</si>
  <si>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</si>
  <si>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</si>
  <si>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</si>
  <si>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</si>
  <si>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</si>
  <si>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</si>
  <si>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</si>
  <si>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</si>
  <si>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</si>
  <si>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</si>
  <si>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</si>
  <si>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</si>
  <si>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</si>
  <si>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</si>
  <si>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</si>
  <si>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</si>
  <si>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</si>
  <si>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</si>
  <si>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</si>
  <si>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</si>
  <si>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</si>
  <si>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</si>
  <si>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</si>
  <si>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</si>
  <si>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</si>
  <si>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</si>
  <si>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</si>
  <si>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</si>
  <si>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</si>
  <si>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</si>
  <si>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</si>
  <si>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</si>
  <si>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</si>
  <si>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</si>
  <si>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</si>
  <si>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</si>
  <si>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</si>
  <si>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</si>
  <si>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</si>
  <si>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</si>
  <si>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</si>
  <si>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</si>
  <si>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</si>
  <si>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</si>
  <si>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</si>
  <si>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</si>
  <si>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</si>
  <si>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</si>
  <si>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</si>
  <si>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</si>
  <si>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</si>
  <si>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</si>
  <si>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</si>
  <si>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</si>
  <si>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</si>
  <si>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</si>
  <si>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</si>
  <si>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</si>
  <si>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</si>
  <si>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</si>
  <si>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</si>
  <si>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</si>
  <si>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</si>
  <si>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</si>
  <si>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</si>
  <si>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</si>
  <si>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</si>
  <si>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</si>
  <si>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</si>
  <si>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</si>
  <si>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</si>
  <si>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</si>
  <si>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</si>
  <si>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</si>
  <si>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</si>
  <si>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</si>
  <si>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</si>
  <si>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</si>
  <si>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</si>
  <si>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</si>
  <si>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</si>
  <si>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</si>
  <si>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</si>
  <si>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</si>
  <si>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</si>
  <si>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</si>
  <si>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</si>
  <si>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</si>
  <si>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</si>
  <si>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</si>
  <si>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</si>
  <si>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</si>
  <si>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</si>
  <si>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</si>
  <si>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</si>
  <si>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</si>
  <si>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</si>
  <si>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</si>
  <si>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</si>
  <si>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</si>
  <si>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</si>
  <si>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</si>
  <si>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</si>
  <si>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</si>
  <si>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</si>
  <si>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</si>
  <si>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</si>
  <si>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</si>
  <si>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</si>
  <si>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</si>
  <si>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</si>
  <si>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</si>
  <si>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</si>
  <si>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</si>
  <si>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</si>
  <si>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</si>
  <si>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</si>
  <si>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</si>
  <si>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</si>
  <si>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</si>
  <si>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</si>
  <si>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</si>
  <si>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</si>
  <si>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</si>
  <si>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</si>
  <si>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</si>
  <si>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</si>
  <si>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</si>
  <si>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</si>
  <si>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</si>
  <si>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</si>
  <si>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</si>
  <si>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</si>
  <si>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</si>
  <si>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</si>
  <si>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</si>
  <si>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</si>
  <si>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</si>
  <si>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</si>
  <si>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</si>
  <si>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</si>
  <si>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</si>
  <si>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</si>
  <si>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</si>
  <si>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</si>
  <si>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</si>
  <si>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</si>
  <si>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</si>
  <si>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</si>
  <si>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</si>
  <si>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</si>
  <si>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</si>
  <si>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</si>
  <si>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</si>
  <si>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</si>
  <si>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</si>
  <si>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</si>
  <si>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</si>
  <si>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</si>
  <si>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</si>
  <si>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</si>
  <si>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</si>
  <si>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</si>
  <si>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</si>
  <si>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</si>
  <si>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</si>
  <si>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</si>
  <si>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</si>
  <si>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</si>
  <si>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</si>
  <si>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</si>
  <si>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</si>
  <si>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</si>
  <si>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</si>
  <si>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</si>
  <si>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</si>
  <si>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</si>
  <si>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</si>
  <si>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</si>
  <si>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</si>
  <si>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</si>
  <si>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</si>
  <si>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</si>
  <si>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</si>
  <si>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</si>
  <si>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</si>
  <si>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</si>
  <si>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</si>
  <si>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</si>
  <si>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</si>
  <si>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</si>
  <si>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</si>
  <si>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</si>
  <si>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</si>
  <si>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</si>
  <si>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</si>
  <si>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</si>
  <si>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</si>
  <si>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</si>
  <si>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</si>
  <si>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</si>
  <si>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</si>
  <si>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</si>
  <si>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</si>
  <si>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</si>
  <si>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</si>
  <si>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</si>
  <si>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</si>
  <si>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</si>
  <si>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</si>
  <si>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</si>
  <si>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</si>
  <si>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</si>
  <si>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</si>
  <si>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</si>
  <si>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</si>
  <si>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</si>
  <si>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</si>
  <si>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</si>
  <si>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</si>
  <si>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</si>
  <si>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</si>
  <si>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</si>
  <si>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</si>
  <si>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</si>
  <si>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</si>
  <si>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</si>
  <si>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</si>
  <si>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</si>
  <si>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</si>
  <si>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</si>
  <si>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</si>
  <si>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</si>
  <si>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</si>
  <si>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</si>
  <si>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</si>
  <si>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</si>
  <si>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</si>
  <si>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</si>
  <si>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</si>
  <si>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</si>
  <si>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</si>
  <si>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</si>
  <si>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</si>
  <si>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</si>
  <si>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</si>
  <si>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</si>
  <si>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</si>
  <si>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</si>
  <si>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</si>
  <si>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</si>
  <si>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</si>
  <si>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</si>
  <si>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</si>
  <si>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</si>
  <si>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</si>
  <si>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</si>
  <si>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</si>
  <si>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</si>
  <si>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</si>
  <si>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</si>
  <si>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</si>
  <si>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</si>
  <si>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</si>
  <si>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</si>
  <si>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</si>
  <si>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</si>
  <si>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</si>
  <si>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</si>
  <si>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</si>
  <si>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</si>
  <si>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</si>
  <si>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</si>
  <si>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</si>
  <si>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</si>
  <si>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</si>
  <si>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</si>
  <si>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</si>
  <si>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</si>
  <si>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</si>
  <si>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</si>
  <si>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</si>
  <si>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</si>
  <si>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</si>
  <si>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</si>
  <si>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</si>
  <si>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</si>
  <si>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</si>
  <si>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</si>
  <si>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</si>
  <si>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</si>
  <si>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</si>
  <si>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</si>
  <si>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</si>
  <si>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</si>
  <si>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</si>
  <si>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</si>
  <si>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</si>
  <si>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</si>
  <si>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</si>
  <si>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</si>
  <si>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</si>
  <si>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</si>
  <si>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</si>
  <si>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</si>
  <si>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</si>
  <si>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</si>
  <si>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</si>
  <si>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</si>
  <si>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</si>
  <si>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</si>
  <si>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</si>
  <si>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</si>
  <si>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</si>
  <si>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</si>
  <si>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</si>
  <si>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</si>
  <si>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</si>
  <si>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</si>
  <si>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</si>
  <si>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</si>
  <si>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</si>
  <si>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</si>
  <si>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</si>
  <si>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</si>
  <si>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</si>
  <si>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</si>
  <si>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</si>
  <si>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</si>
  <si>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</si>
  <si>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</si>
  <si>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</si>
  <si>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</si>
  <si>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</si>
  <si>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</si>
  <si>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</si>
  <si>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</si>
  <si>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</si>
  <si>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</si>
  <si>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</si>
  <si>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</si>
  <si>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</si>
  <si>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</si>
  <si>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</si>
  <si>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</si>
  <si>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</si>
  <si>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</si>
  <si>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</si>
  <si>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</si>
  <si>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</si>
  <si>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</si>
  <si>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</si>
  <si>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</si>
  <si>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</si>
  <si>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</si>
  <si>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</si>
  <si>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</si>
  <si>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</si>
  <si>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</si>
  <si>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</si>
  <si>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</si>
  <si>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</si>
  <si>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</si>
  <si>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</si>
  <si>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</si>
  <si>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</si>
  <si>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</si>
  <si>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</si>
  <si>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</si>
  <si>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</si>
  <si>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</si>
  <si>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</si>
  <si>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</si>
  <si>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</si>
  <si>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</si>
  <si>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</si>
  <si>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</si>
  <si>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</si>
  <si>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</si>
  <si>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</si>
  <si>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</si>
  <si>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</si>
  <si>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</si>
  <si>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</si>
  <si>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</si>
  <si>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</si>
  <si>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</si>
  <si>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</si>
  <si>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</si>
  <si>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</si>
  <si>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</si>
  <si>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</si>
  <si>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</si>
  <si>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</si>
  <si>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</si>
  <si>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</si>
  <si>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</si>
  <si>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</si>
  <si>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</si>
  <si>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</si>
  <si>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</si>
  <si>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</si>
  <si>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</si>
  <si>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</si>
  <si>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</si>
  <si>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</si>
  <si>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</si>
  <si>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</si>
  <si>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</si>
  <si>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</si>
  <si>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</si>
  <si>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</si>
  <si>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</si>
  <si>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</si>
  <si>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</si>
  <si>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</si>
  <si>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</si>
  <si>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</si>
  <si>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</si>
  <si>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</si>
  <si>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</si>
  <si>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</si>
  <si>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</si>
  <si>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</si>
  <si>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</si>
  <si>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</si>
  <si>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</si>
  <si>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</si>
  <si>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</si>
  <si>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</si>
  <si>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</si>
  <si>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</si>
  <si>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</si>
  <si>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</si>
  <si>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</si>
  <si>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</si>
  <si>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</si>
  <si>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</si>
  <si>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</si>
  <si>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</si>
  <si>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</si>
  <si>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</si>
  <si>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</si>
  <si>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</si>
  <si>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</si>
  <si>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</si>
  <si>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</si>
  <si>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</si>
  <si>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</si>
  <si>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</si>
  <si>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</si>
  <si>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</si>
  <si>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</si>
  <si>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</si>
  <si>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</si>
  <si>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</si>
  <si>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</si>
  <si>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</si>
  <si>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</si>
  <si>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</si>
  <si>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</si>
  <si>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</si>
  <si>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</si>
  <si>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</si>
  <si>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</si>
  <si>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</si>
  <si>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</si>
  <si>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</si>
  <si>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</si>
  <si>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</si>
  <si>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</si>
  <si>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</si>
  <si>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</si>
  <si>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</si>
  <si>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</si>
  <si>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</si>
  <si>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</si>
  <si>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</si>
  <si>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</si>
  <si>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</si>
  <si>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</si>
  <si>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</si>
  <si>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</si>
  <si>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</si>
  <si>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</si>
  <si>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</si>
  <si>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</si>
  <si>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</si>
  <si>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</si>
  <si>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</si>
  <si>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</si>
  <si>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</si>
  <si>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</si>
  <si>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</si>
  <si>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</si>
  <si>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</si>
  <si>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</si>
  <si>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</si>
  <si>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</si>
  <si>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</si>
  <si>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</si>
  <si>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</si>
  <si>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</si>
  <si>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</si>
  <si>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</si>
  <si>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</si>
  <si>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</si>
  <si>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</si>
  <si>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</si>
  <si>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</si>
  <si>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</si>
  <si>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</si>
  <si>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</si>
  <si>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</si>
  <si>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</si>
  <si>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</si>
  <si>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</si>
  <si>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</si>
  <si>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</si>
  <si>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</si>
  <si>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</si>
  <si>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</si>
  <si>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</si>
  <si>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</si>
  <si>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</si>
  <si>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</si>
  <si>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</si>
  <si>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</si>
  <si>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</si>
  <si>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</si>
  <si>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</si>
  <si>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</si>
  <si>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</si>
  <si>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</si>
  <si>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</si>
  <si>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</si>
  <si>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</si>
  <si>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</si>
  <si>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</si>
  <si>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</si>
  <si>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</si>
  <si>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</si>
  <si>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</si>
  <si>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</si>
  <si>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</si>
  <si>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</si>
  <si>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</si>
  <si>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</si>
  <si>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</si>
  <si>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</si>
  <si>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</si>
  <si>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</si>
  <si>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</si>
  <si>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</si>
  <si>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</si>
  <si>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</si>
  <si>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</si>
  <si>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</si>
  <si>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</si>
  <si>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</si>
  <si>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</si>
  <si>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</si>
  <si>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</si>
  <si>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</si>
  <si>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</si>
  <si>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</si>
  <si>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</si>
  <si>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</si>
  <si>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</si>
  <si>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</si>
  <si>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</si>
  <si>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</si>
  <si>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</si>
  <si>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</si>
  <si>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</si>
  <si>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</si>
  <si>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</si>
  <si>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</si>
  <si>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</si>
  <si>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</si>
  <si>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</si>
  <si>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</si>
  <si>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</si>
  <si>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</si>
  <si>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</si>
  <si>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</si>
  <si>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</si>
  <si>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</si>
  <si>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</si>
  <si>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</si>
  <si>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</si>
  <si>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</si>
  <si>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</si>
  <si>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</si>
  <si>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</si>
  <si>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</si>
  <si>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</si>
  <si>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</si>
  <si>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</si>
  <si>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</si>
  <si>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</si>
  <si>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</si>
  <si>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</si>
  <si>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</si>
  <si>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</si>
  <si>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</si>
  <si>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</si>
  <si>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</si>
  <si>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</si>
  <si>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</si>
  <si>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</si>
  <si>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</si>
  <si>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</si>
  <si>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</si>
  <si>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</si>
  <si>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</si>
  <si>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</si>
  <si>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</si>
  <si>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</si>
  <si>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</si>
  <si>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</si>
  <si>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</si>
  <si>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</si>
  <si>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</si>
  <si>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</si>
  <si>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</si>
  <si>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</si>
  <si>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</si>
  <si>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</si>
  <si>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</si>
  <si>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</si>
  <si>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</si>
  <si>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</si>
  <si>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</si>
  <si>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</si>
  <si>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</si>
  <si>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</si>
  <si>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</si>
  <si>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</si>
  <si>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</si>
  <si>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</si>
  <si>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</si>
  <si>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</si>
  <si>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</si>
  <si>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</si>
  <si>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</si>
  <si>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</si>
  <si>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</si>
  <si>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</si>
  <si>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</si>
  <si>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</si>
  <si>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</si>
  <si>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</si>
  <si>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</si>
  <si>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</si>
  <si>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</si>
  <si>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</si>
  <si>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</si>
  <si>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</si>
  <si>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</si>
  <si>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</si>
  <si>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</si>
  <si>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</si>
  <si>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</si>
  <si>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</si>
  <si>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</si>
  <si>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</si>
  <si>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</si>
  <si>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</si>
  <si>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</si>
  <si>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</si>
  <si>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</si>
  <si>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</si>
  <si>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</si>
  <si>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</si>
  <si>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</si>
  <si>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</si>
  <si>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</si>
  <si>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</si>
  <si>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</si>
  <si>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</si>
  <si>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</si>
  <si>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</si>
  <si>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</si>
  <si>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</si>
  <si>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</si>
  <si>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</si>
  <si>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</si>
  <si>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</si>
  <si>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</si>
  <si>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</si>
  <si>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</si>
  <si>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</si>
  <si>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</si>
  <si>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</si>
  <si>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</si>
  <si>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</si>
  <si>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</si>
  <si>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</si>
  <si>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</si>
  <si>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</si>
  <si>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</si>
  <si>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</si>
  <si>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</si>
  <si>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</si>
  <si>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</si>
  <si>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</si>
  <si>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</si>
  <si>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</si>
  <si>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</si>
  <si>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</si>
  <si>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</si>
  <si>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</si>
  <si>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</si>
  <si>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</si>
  <si>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</si>
  <si>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</si>
  <si>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</si>
  <si>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</si>
  <si>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</si>
  <si>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</si>
  <si>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</si>
  <si>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</si>
  <si>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</si>
  <si>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</si>
  <si>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</si>
  <si>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</si>
  <si>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</si>
  <si>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</si>
  <si>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</si>
  <si>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</si>
  <si>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</si>
  <si>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</si>
  <si>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</si>
  <si>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</si>
  <si>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</si>
  <si>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</si>
  <si>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</si>
  <si>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</si>
  <si>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</si>
  <si>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</si>
  <si>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</si>
  <si>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</si>
  <si>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</si>
  <si>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</si>
  <si>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</si>
  <si>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</si>
  <si>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</si>
  <si>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</si>
  <si>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</si>
  <si>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</si>
  <si>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</si>
  <si>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</si>
  <si>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</si>
  <si>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</si>
  <si>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</si>
  <si>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</si>
  <si>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</si>
  <si>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</si>
  <si>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</si>
  <si>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</si>
  <si>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</si>
  <si>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</si>
  <si>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</si>
  <si>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</si>
  <si>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</si>
  <si>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</si>
  <si>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</si>
  <si>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</si>
  <si>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</si>
  <si>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</si>
  <si>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</si>
  <si>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</si>
  <si>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</si>
  <si>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</si>
  <si>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</si>
  <si>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</si>
  <si>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</si>
  <si>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</si>
  <si>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</si>
  <si>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</si>
  <si>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</si>
  <si>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</si>
  <si>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</si>
  <si>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</si>
  <si>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</si>
  <si>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</si>
  <si>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</si>
  <si>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</si>
  <si>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</si>
  <si>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</si>
  <si>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</si>
  <si>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</si>
  <si>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</si>
  <si>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</si>
  <si>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</si>
  <si>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</si>
  <si>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</si>
  <si>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</si>
  <si>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</si>
  <si>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</si>
  <si>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</si>
  <si>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</si>
  <si>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</si>
  <si>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</si>
  <si>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</si>
  <si>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</si>
  <si>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</si>
  <si>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</si>
  <si>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</si>
  <si>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</si>
  <si>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</si>
  <si>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</si>
  <si>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</si>
  <si>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</si>
  <si>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</si>
  <si>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</si>
  <si>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</si>
  <si>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</si>
  <si>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</si>
  <si>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</si>
  <si>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</si>
  <si>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</si>
  <si>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</si>
  <si>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</si>
  <si>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</si>
  <si>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</si>
  <si>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</si>
  <si>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</si>
  <si>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</si>
  <si>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</si>
  <si>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</si>
  <si>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</si>
  <si>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</si>
  <si>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</si>
  <si>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</si>
  <si>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</si>
  <si>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</si>
  <si>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</si>
  <si>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</si>
  <si>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</si>
  <si>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</si>
  <si>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</si>
  <si>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</si>
  <si>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</si>
  <si>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</si>
  <si>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</si>
  <si>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</si>
  <si>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</si>
  <si>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</si>
  <si>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</si>
  <si>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</si>
  <si>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</si>
  <si>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</si>
  <si>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</si>
  <si>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</si>
  <si>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</si>
  <si>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</si>
  <si>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</si>
  <si>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</si>
  <si>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</si>
  <si>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</si>
  <si>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</si>
  <si>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</si>
  <si>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</si>
  <si>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</si>
  <si>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</si>
  <si>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</si>
  <si>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</si>
  <si>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</si>
  <si>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</si>
  <si>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</si>
  <si>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</si>
  <si>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</si>
  <si>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</si>
  <si>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</si>
  <si>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</si>
  <si>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</si>
  <si>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</si>
  <si>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</si>
  <si>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</si>
  <si>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</si>
  <si>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</si>
  <si>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</si>
  <si>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</si>
  <si>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</si>
  <si>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</si>
  <si>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</si>
  <si>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</si>
  <si>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</si>
  <si>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</si>
  <si>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</si>
  <si>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</si>
  <si>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</si>
  <si>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</si>
  <si>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</si>
  <si>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</si>
  <si>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</si>
  <si>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</si>
  <si>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</si>
  <si>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</si>
  <si>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</si>
  <si>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</si>
  <si>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</si>
  <si>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</si>
  <si>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</si>
  <si>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</si>
  <si>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</si>
  <si>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</si>
  <si>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</si>
  <si>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</si>
  <si>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</si>
  <si>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</si>
  <si>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</si>
  <si>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</si>
  <si>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</si>
  <si>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</si>
  <si>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</si>
  <si>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</si>
  <si>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</si>
  <si>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</si>
  <si>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</si>
  <si>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</si>
  <si>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</si>
  <si>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</si>
  <si>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</si>
  <si>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</si>
  <si>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</si>
  <si>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</si>
  <si>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</si>
  <si>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</si>
  <si>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</si>
  <si>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</si>
  <si>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</si>
  <si>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</si>
  <si>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</si>
  <si>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</si>
  <si>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</si>
  <si>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</si>
  <si>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</si>
  <si>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</si>
  <si>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</si>
  <si>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</si>
  <si>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</si>
  <si>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</si>
  <si>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</si>
  <si>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</si>
  <si>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</si>
  <si>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</si>
  <si>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</si>
  <si>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</si>
  <si>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</si>
  <si>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</si>
  <si>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</si>
  <si>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</si>
  <si>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</si>
  <si>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</si>
  <si>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</si>
  <si>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</si>
  <si>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</si>
  <si>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</si>
  <si>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</si>
  <si>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</si>
  <si>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</si>
  <si>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</si>
  <si>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</si>
  <si>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</si>
  <si>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</si>
  <si>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</si>
  <si>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</si>
  <si>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</si>
  <si>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</si>
  <si>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</si>
  <si>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</si>
  <si>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</si>
  <si>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</si>
  <si>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</si>
  <si>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</si>
  <si>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</si>
  <si>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</si>
  <si>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</si>
  <si>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</si>
  <si>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</si>
  <si>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</si>
  <si>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</si>
  <si>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</si>
  <si>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</si>
  <si>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</si>
  <si>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</si>
  <si>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</si>
  <si>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</si>
  <si>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</si>
  <si>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</si>
  <si>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</si>
  <si>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</si>
  <si>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</si>
  <si>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</si>
  <si>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</si>
  <si>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</si>
  <si>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</si>
  <si>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</si>
  <si>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</si>
  <si>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</si>
  <si>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</si>
  <si>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</si>
  <si>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</si>
  <si>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</si>
  <si>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</si>
  <si>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</si>
  <si>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</si>
  <si>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</si>
  <si>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</si>
  <si>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</si>
  <si>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</si>
  <si>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</si>
  <si>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</si>
  <si>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</si>
  <si>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</si>
  <si>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</si>
  <si>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</si>
  <si>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</si>
  <si>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</si>
  <si>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</si>
  <si>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</si>
  <si>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</si>
  <si>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</si>
  <si>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</si>
  <si>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</si>
  <si>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</si>
  <si>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</si>
  <si>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</si>
  <si>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</si>
  <si>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</si>
  <si>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</si>
  <si>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</si>
  <si>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</si>
  <si>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</si>
  <si>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</si>
  <si>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</si>
  <si>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</si>
  <si>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</si>
  <si>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</si>
  <si>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</si>
  <si>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</si>
  <si>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</si>
  <si>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</si>
  <si>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</si>
  <si>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</si>
  <si>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</si>
  <si>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</si>
  <si>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</si>
  <si>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</si>
  <si>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</si>
  <si>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</si>
  <si>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</si>
  <si>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</si>
  <si>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</si>
  <si>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</si>
  <si>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</si>
  <si>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</si>
  <si>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</si>
  <si>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</si>
  <si>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</si>
  <si>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</si>
  <si>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</si>
  <si>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</si>
  <si>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</si>
  <si>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</si>
  <si>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</si>
  <si>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</si>
  <si>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</si>
  <si>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</si>
  <si>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</si>
  <si>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</si>
  <si>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</si>
  <si>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</si>
  <si>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</si>
  <si>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</si>
  <si>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</si>
  <si>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</si>
  <si>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</si>
  <si>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</si>
  <si>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</si>
  <si>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</si>
  <si>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</si>
  <si>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</si>
  <si>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</si>
  <si>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</si>
  <si>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</si>
  <si>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</si>
  <si>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</si>
  <si>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</si>
  <si>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</si>
  <si>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</si>
  <si>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</si>
  <si>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</si>
  <si>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</si>
  <si>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</si>
  <si>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</si>
  <si>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</si>
  <si>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</si>
  <si>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</si>
  <si>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</si>
  <si>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</si>
  <si>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</si>
  <si>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</si>
  <si>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</si>
  <si>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</si>
  <si>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</si>
  <si>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</si>
  <si>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</si>
  <si>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</si>
  <si>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</si>
  <si>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</si>
  <si>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</si>
  <si>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</si>
  <si>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</si>
  <si>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</si>
  <si>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</si>
  <si>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</si>
  <si>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</si>
  <si>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</si>
  <si>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</si>
  <si>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</si>
  <si>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</si>
  <si>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</si>
  <si>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</si>
  <si>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</si>
  <si>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</si>
  <si>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</si>
  <si>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</si>
  <si>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</si>
  <si>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</si>
  <si>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</si>
  <si>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</si>
  <si>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</si>
  <si>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</si>
  <si>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</si>
  <si>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</si>
  <si>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</si>
  <si>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</si>
  <si>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</si>
  <si>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</si>
  <si>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</si>
  <si>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</si>
  <si>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</si>
  <si>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</si>
  <si>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</si>
  <si>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</si>
  <si>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</si>
  <si>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</si>
  <si>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</si>
  <si>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</si>
  <si>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</si>
  <si>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</si>
  <si>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</si>
  <si>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</si>
  <si>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</si>
  <si>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</si>
  <si>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</si>
  <si>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</si>
  <si>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</si>
  <si>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</si>
  <si>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</si>
  <si>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</si>
  <si>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</si>
  <si>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</si>
  <si>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</si>
  <si>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</si>
  <si>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</si>
  <si>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</si>
  <si>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</si>
  <si>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</si>
  <si>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</si>
  <si>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</si>
  <si>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</si>
  <si>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</si>
  <si>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</si>
  <si>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</si>
  <si>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</si>
  <si>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</si>
  <si>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</si>
  <si>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</si>
  <si>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</si>
  <si>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</si>
  <si>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</si>
  <si>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</si>
  <si>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</si>
  <si>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</si>
  <si>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</si>
  <si>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</si>
  <si>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</si>
  <si>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</si>
  <si>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</si>
  <si>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</si>
  <si>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</si>
  <si>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</si>
  <si>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</si>
  <si>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</si>
  <si>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</si>
  <si>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</si>
  <si>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</si>
  <si>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</si>
  <si>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</si>
  <si>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</si>
  <si>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</si>
  <si>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</si>
  <si>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</si>
  <si>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</si>
  <si>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</si>
  <si>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</si>
  <si>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</si>
  <si>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</si>
  <si>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</si>
  <si>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</si>
  <si>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</si>
  <si>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</si>
  <si>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</si>
  <si>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</si>
  <si>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</si>
  <si>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</si>
  <si>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</si>
  <si>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</si>
  <si>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</si>
  <si>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</si>
  <si>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</si>
  <si>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</si>
  <si>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</si>
  <si>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</si>
  <si>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</si>
  <si>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</si>
  <si>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</si>
  <si>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</si>
  <si>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</si>
  <si>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</si>
  <si>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</si>
  <si>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</si>
  <si>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</si>
  <si>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</si>
  <si>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</si>
  <si>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</si>
  <si>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</si>
  <si>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</si>
  <si>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</si>
  <si>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</si>
  <si>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</si>
  <si>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</si>
  <si>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</si>
  <si>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</si>
  <si>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</si>
  <si>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</si>
  <si>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</si>
  <si>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</si>
  <si>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</si>
  <si>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</si>
  <si>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</si>
  <si>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</si>
  <si>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</si>
  <si>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</si>
  <si>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</si>
  <si>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</si>
  <si>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</si>
  <si>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</si>
  <si>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</si>
  <si>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</si>
  <si>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</si>
  <si>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</si>
  <si>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</si>
  <si>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</si>
  <si>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</si>
  <si>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</si>
  <si>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</si>
  <si>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</si>
  <si>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</si>
  <si>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</si>
  <si>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</si>
  <si>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</si>
  <si>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</si>
  <si>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</si>
  <si>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</si>
  <si>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</si>
  <si>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</si>
  <si>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</si>
  <si>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</si>
  <si>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</si>
  <si>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</si>
  <si>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</si>
  <si>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</si>
  <si>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</si>
  <si>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</si>
  <si>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</si>
  <si>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</si>
  <si>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</si>
  <si>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</si>
  <si>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</si>
  <si>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</si>
  <si>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</si>
  <si>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</si>
  <si>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</si>
  <si>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</si>
  <si>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</si>
  <si>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</si>
  <si>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</si>
  <si>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</si>
  <si>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</si>
  <si>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</si>
  <si>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</si>
  <si>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</si>
  <si>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</si>
  <si>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</si>
  <si>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</si>
  <si>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</si>
  <si>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</si>
  <si>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</si>
  <si>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</si>
  <si>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</si>
  <si>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</si>
  <si>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</si>
  <si>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</si>
  <si>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</si>
  <si>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</si>
  <si>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</si>
  <si>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</si>
  <si>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</si>
  <si>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</si>
  <si>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</si>
  <si>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</si>
  <si>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</si>
  <si>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</si>
  <si>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</si>
  <si>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</si>
  <si>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</si>
  <si>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</si>
  <si>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</si>
  <si>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</si>
  <si>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</si>
  <si>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</si>
  <si>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</si>
  <si>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</si>
  <si>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</si>
  <si>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</si>
  <si>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</si>
  <si>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</si>
  <si>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</si>
  <si>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</si>
  <si>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</si>
  <si>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</si>
  <si>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</si>
  <si>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</si>
  <si>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</si>
  <si>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</si>
  <si>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</si>
  <si>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</si>
  <si>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</si>
  <si>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</si>
  <si>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</si>
  <si>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</si>
  <si>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</si>
  <si>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</si>
  <si>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</si>
  <si>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</si>
  <si>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</si>
  <si>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</si>
  <si>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</si>
  <si>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</si>
  <si>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</si>
  <si>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</si>
  <si>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</si>
  <si>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</si>
  <si>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</si>
  <si>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</si>
  <si>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</si>
  <si>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</si>
  <si>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</si>
  <si>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</si>
  <si>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</si>
  <si>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</si>
  <si>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</si>
  <si>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</si>
  <si>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</si>
  <si>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</si>
  <si>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</si>
  <si>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</si>
  <si>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</si>
  <si>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</si>
  <si>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</si>
  <si>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</si>
  <si>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</si>
  <si>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</si>
  <si>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</si>
  <si>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</si>
  <si>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</si>
  <si>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</si>
  <si>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</si>
  <si>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</si>
  <si>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</si>
  <si>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</si>
  <si>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</si>
  <si>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</si>
  <si>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</si>
  <si>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</si>
  <si>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</si>
  <si>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</si>
  <si>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</si>
  <si>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</si>
  <si>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</si>
  <si>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</si>
  <si>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</si>
  <si>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</si>
  <si>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</si>
  <si>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</si>
  <si>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</si>
  <si>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</si>
  <si>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</si>
  <si>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</si>
  <si>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</si>
  <si>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</si>
  <si>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</si>
  <si>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</si>
  <si>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</si>
  <si>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</si>
  <si>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</si>
  <si>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</si>
  <si>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</si>
  <si>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</si>
  <si>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</si>
  <si>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</si>
  <si>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</si>
  <si>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</si>
  <si>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</si>
  <si>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</si>
  <si>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</si>
  <si>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</si>
  <si>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</si>
  <si>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</si>
  <si>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</si>
  <si>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</si>
  <si>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</si>
  <si>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</si>
  <si>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</si>
  <si>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</si>
  <si>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</si>
  <si>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</si>
  <si>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</si>
  <si>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</si>
  <si>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</si>
  <si>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</si>
  <si>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</si>
  <si>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</si>
  <si>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</si>
  <si>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</si>
  <si>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</si>
  <si>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</si>
  <si>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</si>
  <si>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</si>
  <si>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</si>
  <si>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</si>
  <si>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</si>
  <si>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</si>
  <si>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</si>
  <si>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</si>
  <si>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</si>
  <si>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</si>
  <si>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</si>
  <si>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</si>
  <si>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</si>
  <si>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</si>
  <si>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</si>
  <si>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</si>
  <si>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</si>
  <si>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</si>
  <si>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</si>
  <si>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</si>
  <si>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</si>
  <si>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</si>
  <si>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</si>
  <si>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</si>
  <si>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</si>
  <si>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</si>
  <si>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</si>
  <si>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</si>
  <si>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</si>
  <si>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</si>
  <si>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</si>
  <si>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</si>
  <si>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</si>
  <si>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</si>
  <si>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</si>
  <si>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</si>
  <si>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</si>
  <si>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</si>
  <si>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</si>
  <si>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</si>
  <si>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</si>
  <si>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</si>
  <si>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</si>
  <si>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</si>
  <si>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</si>
  <si>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</si>
  <si>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</si>
  <si>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</si>
  <si>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</si>
  <si>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</si>
  <si>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</si>
  <si>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</si>
  <si>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</si>
  <si>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</si>
  <si>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</si>
  <si>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</si>
  <si>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</si>
  <si>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</si>
  <si>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</si>
  <si>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</si>
  <si>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</si>
  <si>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</si>
  <si>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</si>
  <si>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</si>
  <si>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</si>
  <si>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</si>
  <si>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</si>
  <si>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</si>
  <si>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</si>
  <si>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</si>
  <si>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</si>
  <si>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</si>
  <si>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</si>
  <si>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</si>
  <si>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</si>
  <si>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</si>
  <si>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</si>
  <si>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</si>
  <si>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</si>
  <si>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</si>
  <si>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</si>
  <si>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</si>
  <si>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</si>
  <si>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</si>
  <si>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</si>
  <si>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</si>
  <si>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</si>
  <si>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</si>
  <si>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</si>
  <si>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</si>
  <si>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</si>
  <si>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</si>
  <si>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</si>
  <si>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</si>
  <si>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</si>
  <si>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</si>
  <si>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</si>
  <si>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</si>
  <si>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</si>
  <si>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</si>
  <si>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</si>
  <si>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</si>
  <si>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</si>
  <si>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</si>
  <si>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</si>
  <si>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</si>
  <si>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</si>
  <si>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</si>
  <si>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</si>
  <si>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</si>
  <si>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</si>
  <si>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</si>
  <si>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</si>
  <si>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</si>
  <si>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</si>
  <si>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</si>
  <si>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</si>
  <si>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</si>
  <si>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</si>
  <si>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</si>
  <si>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</si>
  <si>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</si>
  <si>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</si>
  <si>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</si>
  <si>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</si>
  <si>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</si>
  <si>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</si>
  <si>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</si>
  <si>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</si>
  <si>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</si>
  <si>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</si>
  <si>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</si>
  <si>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</si>
  <si>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</si>
  <si>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</si>
  <si>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</si>
  <si>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</si>
  <si>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</si>
  <si>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</si>
  <si>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</si>
  <si>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</si>
  <si>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</si>
  <si>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</si>
  <si>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</si>
  <si>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</si>
  <si>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</si>
  <si>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</si>
  <si>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</si>
  <si>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</si>
  <si>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</si>
  <si>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</si>
  <si>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</si>
  <si>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</si>
  <si>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</si>
  <si>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</si>
  <si>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</si>
  <si>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</si>
  <si>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</si>
  <si>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</si>
  <si>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</si>
  <si>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</si>
  <si>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</si>
  <si>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</si>
  <si>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</si>
  <si>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</si>
  <si>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</si>
  <si>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</si>
  <si>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</si>
  <si>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</si>
  <si>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</si>
  <si>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</si>
  <si>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</si>
  <si>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</si>
  <si>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</si>
  <si>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</si>
  <si>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</si>
  <si>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</si>
  <si>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</si>
  <si>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</si>
  <si>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</si>
  <si>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</si>
  <si>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</si>
  <si>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</si>
  <si>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</si>
  <si>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</si>
  <si>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</si>
  <si>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</si>
  <si>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</si>
  <si>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</si>
  <si>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</si>
  <si>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</si>
  <si>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</si>
  <si>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</si>
  <si>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</si>
  <si>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</si>
  <si>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</si>
  <si>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</si>
  <si>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</si>
  <si>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</si>
  <si>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</si>
  <si>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</si>
  <si>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</si>
  <si>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</si>
  <si>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</si>
  <si>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</si>
  <si>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</si>
  <si>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</si>
  <si>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</si>
  <si>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</si>
  <si>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</si>
  <si>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</si>
  <si>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</si>
  <si>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</si>
  <si>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</si>
  <si>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</si>
  <si>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</si>
  <si>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</si>
  <si>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</si>
  <si>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</si>
  <si>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</si>
  <si>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</si>
  <si>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</si>
  <si>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</si>
  <si>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</si>
  <si>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</si>
  <si>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</si>
  <si>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</si>
  <si>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</si>
  <si>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</si>
  <si>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</si>
  <si>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</si>
  <si>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</si>
  <si>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</si>
  <si>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</si>
  <si>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</si>
  <si>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</si>
  <si>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</si>
  <si>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</si>
  <si>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</si>
  <si>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</si>
  <si>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</si>
  <si>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</si>
  <si>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</si>
  <si>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</si>
  <si>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</si>
  <si>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</si>
  <si>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</si>
  <si>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</si>
  <si>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</si>
  <si>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</si>
  <si>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</si>
  <si>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</si>
  <si>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</si>
  <si>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</si>
  <si>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</si>
  <si>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</si>
  <si>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</si>
  <si>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</si>
  <si>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</si>
  <si>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</si>
  <si>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</si>
  <si>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</si>
  <si>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</si>
  <si>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</si>
  <si>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</si>
  <si>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</si>
  <si>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</si>
  <si>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</si>
  <si>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</si>
  <si>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</si>
  <si>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</si>
  <si>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</si>
  <si>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</si>
  <si>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</si>
  <si>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</si>
  <si>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</si>
  <si>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</si>
  <si>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</si>
  <si>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</si>
  <si>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</si>
  <si>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</si>
  <si>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</si>
  <si>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</si>
  <si>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</si>
  <si>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</si>
  <si>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</si>
  <si>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</si>
  <si>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</si>
  <si>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</si>
  <si>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</si>
  <si>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</si>
  <si>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</si>
  <si>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</si>
  <si>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</si>
  <si>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</si>
  <si>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</si>
  <si>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</si>
  <si>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</si>
  <si>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</si>
  <si>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</si>
  <si>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</si>
  <si>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</si>
  <si>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</si>
  <si>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</si>
  <si>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</si>
  <si>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</si>
  <si>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</si>
  <si>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</si>
  <si>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</si>
  <si>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</si>
  <si>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</si>
  <si>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</si>
  <si>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</si>
  <si>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</si>
  <si>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</si>
  <si>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</si>
  <si>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</si>
  <si>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</si>
  <si>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</si>
  <si>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</si>
  <si>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</si>
  <si>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</si>
  <si>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</si>
  <si>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</si>
  <si>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</si>
  <si>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</si>
  <si>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</si>
  <si>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</si>
  <si>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</si>
  <si>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</si>
  <si>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</si>
  <si>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</si>
  <si>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</si>
  <si>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</si>
  <si>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</si>
  <si>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</si>
  <si>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</si>
  <si>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</si>
  <si>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</si>
  <si>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</si>
  <si>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</si>
  <si>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</si>
  <si>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</si>
  <si>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</si>
  <si>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</si>
  <si>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</si>
  <si>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</si>
  <si>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</si>
  <si>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</si>
  <si>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</si>
  <si>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</si>
  <si>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</si>
  <si>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</si>
  <si>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</si>
  <si>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</si>
  <si>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</si>
  <si>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</si>
  <si>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</si>
  <si>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</si>
  <si>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</si>
  <si>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</si>
  <si>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</si>
  <si>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</si>
  <si>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</si>
  <si>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</si>
  <si>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</si>
  <si>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</si>
  <si>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</si>
  <si>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</si>
  <si>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</si>
  <si>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</si>
  <si>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</si>
  <si>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</si>
  <si>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</si>
  <si>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</si>
  <si>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</si>
  <si>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</si>
  <si>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</si>
  <si>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</si>
  <si>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</si>
  <si>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</si>
  <si>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</si>
  <si>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</si>
  <si>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</si>
  <si>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</si>
  <si>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</si>
  <si>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</si>
  <si>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</si>
  <si>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</si>
  <si>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</si>
  <si>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</si>
  <si>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</si>
  <si>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</si>
  <si>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</si>
  <si>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</si>
  <si>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</si>
  <si>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</si>
  <si>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</si>
  <si>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</si>
  <si>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</si>
  <si>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</si>
  <si>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</si>
  <si>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</si>
  <si>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</si>
  <si>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</si>
  <si>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</si>
  <si>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</si>
  <si>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</si>
  <si>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</si>
  <si>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</si>
  <si>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</si>
  <si>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</si>
  <si>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</si>
  <si>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</si>
  <si>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</si>
  <si>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</si>
  <si>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</si>
  <si>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</si>
  <si>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</si>
  <si>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</si>
  <si>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</si>
  <si>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</si>
  <si>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</si>
  <si>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</si>
  <si>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</si>
  <si>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</si>
  <si>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</si>
  <si>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</si>
  <si>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</si>
  <si>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</si>
  <si>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</si>
  <si>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</si>
  <si>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</si>
  <si>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</si>
  <si>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</si>
  <si>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</si>
  <si>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</si>
  <si>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</si>
  <si>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</si>
  <si>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</si>
  <si>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</si>
  <si>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</si>
  <si>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</si>
  <si>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</si>
  <si>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</si>
  <si>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</si>
  <si>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</si>
  <si>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</si>
  <si>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</si>
  <si>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</si>
  <si>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</si>
  <si>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</si>
  <si>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</si>
  <si>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</si>
  <si>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</si>
  <si>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</si>
  <si>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</si>
  <si>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</si>
  <si>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</si>
  <si>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</si>
  <si>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</si>
  <si>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</si>
  <si>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</si>
  <si>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</si>
  <si>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</si>
  <si>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</si>
  <si>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</si>
  <si>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</si>
  <si>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</si>
  <si>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</si>
  <si>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</si>
  <si>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</si>
  <si>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</si>
  <si>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</si>
  <si>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</si>
  <si>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</si>
  <si>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</si>
  <si>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</si>
  <si>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</si>
  <si>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</si>
  <si>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</si>
  <si>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</si>
  <si>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</si>
  <si>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</si>
  <si>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</si>
  <si>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</si>
  <si>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</si>
  <si>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</si>
  <si>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</si>
  <si>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</si>
  <si>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</si>
  <si>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</si>
  <si>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</si>
  <si>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</si>
  <si>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</si>
  <si>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</si>
  <si>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</si>
  <si>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</si>
  <si>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</si>
  <si>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</si>
  <si>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</si>
  <si>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</si>
  <si>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</si>
  <si>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</si>
  <si>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</si>
  <si>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</si>
  <si>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</si>
  <si>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</si>
  <si>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</si>
  <si>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</si>
  <si>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</si>
  <si>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</si>
  <si>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</si>
  <si>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</si>
  <si>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</si>
  <si>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</si>
  <si>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</si>
  <si>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</si>
  <si>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</si>
  <si>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</si>
  <si>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</si>
  <si>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</si>
  <si>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</si>
  <si>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</si>
  <si>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</si>
  <si>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</si>
  <si>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</si>
  <si>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</si>
  <si>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</si>
  <si>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</si>
  <si>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</si>
  <si>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</si>
  <si>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</si>
  <si>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</si>
  <si>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</si>
  <si>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</si>
  <si>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</si>
  <si>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</si>
  <si>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</si>
  <si>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</si>
  <si>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</si>
  <si>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</si>
  <si>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</si>
  <si>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</si>
  <si>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</si>
  <si>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</si>
  <si>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</si>
  <si>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</si>
  <si>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</si>
  <si>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</si>
  <si>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</si>
  <si>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</si>
  <si>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</si>
  <si>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</si>
  <si>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</si>
  <si>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</si>
  <si>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</si>
  <si>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</si>
  <si>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</si>
  <si>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</si>
  <si>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</si>
  <si>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</si>
  <si>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</si>
  <si>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</si>
  <si>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</si>
  <si>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</si>
  <si>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</si>
  <si>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</si>
  <si>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</si>
  <si>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</si>
  <si>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</si>
  <si>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</si>
  <si>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</si>
  <si>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</si>
  <si>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</si>
  <si>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</si>
  <si>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</si>
  <si>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</si>
  <si>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</si>
  <si>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</si>
  <si>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</si>
  <si>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</si>
  <si>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</si>
  <si>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</si>
  <si>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</si>
  <si>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</si>
  <si>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</si>
  <si>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</si>
  <si>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</si>
  <si>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</si>
  <si>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</si>
  <si>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</si>
  <si>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</si>
  <si>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</si>
  <si>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</si>
  <si>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</si>
  <si>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</si>
  <si>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</si>
  <si>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</si>
  <si>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</si>
  <si>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</si>
  <si>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</si>
  <si>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</si>
  <si>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</si>
  <si>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</si>
  <si>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</si>
  <si>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</si>
  <si>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</si>
  <si>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</si>
  <si>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</si>
  <si>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</si>
  <si>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</si>
  <si>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</si>
  <si>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</si>
  <si>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</si>
  <si>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</si>
  <si>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</si>
  <si>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</si>
  <si>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</si>
  <si>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</si>
  <si>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</si>
  <si>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</si>
  <si>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</si>
  <si>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</si>
  <si>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</si>
  <si>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</si>
  <si>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</si>
  <si>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</si>
  <si>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</si>
  <si>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</si>
  <si>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</si>
  <si>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</si>
  <si>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</si>
  <si>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</si>
  <si>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</si>
  <si>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</si>
  <si>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</si>
  <si>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</si>
  <si>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</si>
  <si>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</si>
  <si>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</si>
  <si>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</si>
  <si>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</si>
  <si>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</si>
  <si>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</si>
  <si>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</si>
  <si>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</si>
  <si>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</si>
  <si>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</si>
  <si>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</si>
  <si>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</si>
  <si>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</si>
  <si>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</si>
  <si>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</si>
  <si>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</si>
  <si>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</si>
  <si>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</si>
  <si>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</si>
  <si>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</si>
  <si>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</si>
  <si>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</si>
  <si>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</si>
  <si>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</si>
  <si>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</si>
  <si>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</si>
  <si>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</si>
  <si>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</si>
  <si>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</si>
  <si>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</si>
  <si>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</si>
  <si>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</si>
  <si>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</si>
  <si>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</si>
  <si>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</si>
  <si>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</si>
  <si>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</si>
  <si>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</si>
  <si>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</si>
  <si>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</si>
  <si>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</si>
  <si>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</si>
  <si>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</si>
  <si>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</si>
  <si>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</si>
  <si>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</si>
  <si>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</si>
  <si>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</si>
  <si>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</si>
  <si>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</si>
  <si>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</si>
  <si>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</si>
  <si>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</si>
  <si>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</si>
  <si>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</si>
  <si>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</si>
  <si>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</si>
  <si>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</si>
  <si>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</si>
  <si>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</si>
  <si>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</si>
  <si>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</si>
  <si>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</si>
  <si>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</si>
  <si>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</si>
  <si>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</si>
  <si>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</si>
  <si>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</si>
  <si>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</si>
  <si>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</si>
  <si>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</si>
  <si>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</si>
  <si>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</si>
  <si>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</si>
  <si>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</si>
  <si>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</si>
  <si>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</si>
  <si>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</si>
  <si>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</si>
  <si>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</si>
  <si>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</si>
  <si>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</si>
  <si>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</si>
  <si>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</si>
  <si>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</si>
  <si>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</si>
  <si>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</si>
  <si>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</si>
  <si>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</si>
  <si>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</si>
  <si>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</si>
  <si>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</si>
  <si>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</si>
  <si>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</si>
  <si>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</si>
  <si>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</si>
  <si>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</si>
  <si>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</si>
  <si>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</si>
  <si>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</si>
  <si>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</si>
  <si>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</si>
  <si>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</si>
  <si>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</si>
  <si>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</si>
  <si>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</si>
  <si>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</si>
  <si>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</si>
  <si>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</si>
  <si>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</si>
  <si>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</si>
  <si>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</si>
  <si>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</si>
  <si>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</si>
  <si>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</si>
  <si>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</si>
  <si>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</si>
  <si>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</si>
  <si>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</si>
  <si>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</si>
  <si>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</si>
  <si>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</si>
  <si>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</si>
  <si>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</si>
  <si>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</si>
  <si>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</si>
  <si>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</si>
  <si>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</si>
  <si>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</si>
  <si>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</si>
  <si>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</si>
  <si>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</si>
  <si>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</si>
  <si>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</si>
  <si>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</si>
  <si>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</si>
  <si>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</si>
  <si>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</si>
  <si>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</si>
  <si>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</si>
  <si>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</si>
  <si>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</si>
  <si>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</si>
  <si>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</si>
  <si>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</si>
  <si>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</si>
  <si>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</si>
  <si>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</si>
  <si>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</si>
  <si>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</si>
  <si>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</si>
  <si>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</si>
  <si>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</si>
  <si>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</si>
  <si>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</si>
  <si>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</si>
  <si>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</si>
  <si>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</si>
  <si>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</si>
  <si>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</si>
  <si>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</si>
  <si>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</si>
  <si>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</si>
  <si>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</si>
  <si>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</si>
  <si>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</si>
  <si>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</si>
  <si>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</si>
  <si>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</si>
  <si>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</si>
  <si>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</si>
  <si>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</si>
  <si>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</si>
  <si>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</si>
  <si>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</si>
  <si>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</si>
  <si>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</si>
  <si>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</si>
  <si>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</si>
  <si>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</si>
  <si>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</si>
  <si>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</si>
  <si>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</si>
  <si>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</si>
  <si>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</si>
  <si>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</si>
  <si>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</si>
  <si>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</si>
  <si>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</si>
  <si>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</si>
  <si>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</si>
  <si>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</si>
  <si>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</si>
  <si>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</si>
  <si>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</si>
  <si>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</si>
  <si>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</si>
  <si>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</si>
  <si>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</si>
  <si>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</si>
  <si>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</si>
  <si>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</si>
  <si>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</si>
  <si>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</si>
  <si>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</si>
  <si>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</si>
  <si>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</si>
  <si>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</si>
  <si>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</si>
  <si>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</si>
  <si>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</si>
  <si>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</si>
  <si>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</si>
  <si>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</si>
  <si>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</si>
  <si>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</si>
  <si>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</si>
  <si>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</si>
  <si>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</si>
  <si>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</si>
  <si>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</si>
  <si>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</si>
  <si>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</si>
  <si>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</si>
  <si>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</si>
  <si>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</si>
  <si>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</si>
  <si>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</si>
  <si>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</si>
  <si>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</si>
  <si>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</si>
  <si>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</si>
  <si>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</si>
  <si>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</si>
  <si>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</si>
  <si>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</si>
  <si>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</si>
  <si>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</si>
  <si>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</si>
  <si>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</si>
  <si>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</si>
  <si>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</si>
  <si>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</si>
  <si>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</si>
  <si>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</si>
  <si>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</si>
  <si>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</si>
  <si>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</si>
  <si>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</si>
  <si>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</si>
  <si>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</si>
  <si>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</si>
  <si>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</si>
  <si>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</si>
  <si>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</si>
  <si>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</si>
  <si>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</si>
  <si>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</si>
  <si>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</si>
  <si>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</si>
  <si>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</si>
  <si>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</si>
  <si>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</si>
  <si>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</si>
  <si>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</si>
  <si>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</si>
  <si>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</si>
  <si>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</si>
  <si>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</si>
  <si>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</si>
  <si>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</si>
  <si>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</si>
  <si>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</si>
  <si>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</si>
  <si>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</si>
  <si>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</si>
  <si>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</si>
  <si>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</si>
  <si>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</si>
  <si>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</si>
  <si>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</si>
  <si>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</si>
  <si>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</si>
  <si>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</si>
  <si>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</si>
  <si>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</si>
  <si>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</si>
  <si>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</si>
  <si>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</si>
  <si>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</si>
  <si>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</si>
  <si>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</si>
  <si>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</si>
  <si>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</si>
  <si>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</si>
  <si>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</si>
  <si>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</si>
  <si>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</si>
  <si>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</si>
  <si>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</si>
  <si>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</si>
  <si>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</si>
  <si>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</si>
  <si>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</si>
  <si>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</si>
  <si>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</si>
  <si>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</si>
  <si>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</si>
  <si>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</si>
  <si>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</si>
  <si>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</si>
  <si>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</si>
  <si>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</si>
  <si>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</si>
  <si>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</si>
  <si>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</si>
  <si>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</si>
  <si>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</si>
  <si>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</si>
  <si>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</si>
  <si>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</si>
  <si>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</si>
  <si>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</si>
  <si>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</si>
  <si>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</si>
  <si>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</si>
  <si>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</si>
  <si>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</si>
  <si>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</si>
  <si>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</si>
  <si>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</si>
  <si>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</si>
  <si>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</si>
  <si>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</si>
  <si>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</si>
  <si>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</si>
  <si>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</si>
  <si>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</si>
  <si>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</si>
  <si>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</si>
  <si>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</si>
  <si>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</si>
  <si>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</si>
  <si>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</si>
  <si>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</si>
  <si>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</si>
  <si>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</si>
  <si>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</si>
  <si>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</si>
  <si>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</si>
  <si>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</si>
  <si>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</si>
  <si>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</si>
  <si>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</si>
  <si>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</si>
  <si>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</si>
  <si>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</si>
  <si>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</si>
  <si>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</si>
  <si>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</si>
  <si>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</si>
  <si>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</si>
  <si>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</si>
  <si>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</si>
  <si>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</si>
  <si>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</si>
  <si>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</si>
  <si>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</si>
  <si>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</si>
  <si>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</si>
  <si>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</si>
  <si>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</si>
  <si>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</si>
  <si>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</si>
  <si>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</si>
  <si>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</si>
  <si>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</si>
  <si>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</si>
  <si>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</si>
  <si>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</si>
  <si>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</si>
  <si>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</si>
  <si>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</si>
  <si>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</si>
  <si>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</si>
  <si>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</si>
  <si>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</si>
  <si>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</si>
  <si>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</si>
  <si>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</si>
  <si>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</si>
  <si>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</si>
  <si>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</si>
  <si>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</si>
  <si>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</si>
  <si>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</si>
  <si>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</si>
  <si>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</si>
  <si>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</si>
  <si>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</si>
  <si>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</si>
  <si>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</si>
  <si>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</si>
  <si>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</si>
  <si>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</si>
  <si>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</si>
  <si>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</si>
  <si>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</si>
  <si>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</si>
  <si>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</si>
  <si>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</si>
  <si>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</si>
  <si>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</si>
  <si>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</si>
  <si>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</si>
  <si>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</si>
  <si>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</si>
  <si>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</si>
  <si>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</si>
  <si>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</si>
  <si>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</si>
  <si>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</si>
  <si>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</si>
  <si>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</si>
  <si>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</si>
  <si>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</si>
  <si>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</si>
  <si>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</si>
  <si>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</si>
  <si>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</si>
  <si>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</si>
  <si>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</si>
  <si>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</si>
  <si>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</si>
  <si>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</si>
  <si>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</si>
  <si>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</si>
  <si>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</si>
  <si>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</si>
  <si>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</si>
  <si>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</si>
  <si>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</si>
  <si>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</si>
  <si>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</si>
  <si>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</si>
  <si>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</si>
  <si>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</si>
  <si>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</si>
  <si>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</si>
  <si>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</si>
  <si>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</si>
  <si>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</si>
  <si>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</si>
  <si>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</si>
  <si>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</si>
  <si>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</si>
  <si>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</si>
  <si>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</si>
  <si>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</si>
  <si>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</si>
  <si>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</si>
  <si>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</si>
  <si>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</si>
  <si>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</si>
  <si>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</si>
  <si>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</si>
  <si>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</si>
  <si>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</si>
  <si>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</si>
  <si>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</si>
  <si>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</si>
  <si>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</si>
  <si>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</si>
  <si>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</si>
  <si>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</si>
  <si>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</si>
  <si>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</si>
  <si>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</si>
  <si>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</si>
  <si>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</si>
  <si>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</si>
  <si>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</si>
  <si>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</si>
  <si>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</si>
  <si>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</si>
  <si>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</si>
  <si>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</si>
  <si>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</si>
  <si>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</si>
  <si>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</si>
  <si>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</si>
  <si>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</si>
  <si>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</si>
  <si>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</si>
  <si>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</si>
  <si>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</si>
  <si>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</si>
  <si>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</si>
  <si>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</si>
  <si>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</si>
  <si>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</si>
  <si>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</si>
  <si>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</si>
  <si>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</si>
  <si>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</si>
  <si>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</si>
  <si>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</si>
  <si>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</si>
  <si>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</si>
  <si>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</si>
  <si>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</si>
  <si>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</si>
  <si>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</si>
  <si>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</si>
  <si>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</si>
  <si>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</si>
  <si>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</si>
  <si>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</si>
  <si>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</si>
  <si>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</si>
  <si>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</si>
  <si>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</si>
  <si>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</si>
  <si>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</si>
  <si>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</si>
  <si>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</si>
  <si>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</si>
  <si>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</si>
  <si>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</si>
  <si>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</si>
  <si>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</si>
  <si>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</si>
  <si>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</si>
  <si>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</si>
  <si>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</si>
  <si>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</si>
  <si>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</si>
  <si>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</si>
  <si>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</si>
  <si>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</si>
  <si>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</si>
  <si>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</si>
  <si>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</si>
  <si>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</si>
  <si>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</si>
  <si>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</si>
  <si>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</si>
  <si>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</si>
  <si>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</si>
  <si>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</si>
  <si>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</si>
  <si>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</si>
  <si>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</si>
  <si>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</si>
  <si>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</si>
  <si>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</si>
  <si>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</si>
  <si>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</si>
  <si>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</si>
  <si>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</si>
  <si>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</si>
  <si>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</si>
  <si>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</si>
  <si>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</si>
  <si>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</si>
  <si>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</si>
  <si>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</si>
  <si>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</si>
  <si>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</si>
  <si>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</si>
  <si>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</si>
  <si>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</si>
  <si>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</si>
  <si>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</si>
  <si>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</si>
  <si>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</si>
  <si>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</si>
  <si>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</si>
  <si>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</si>
  <si>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</si>
  <si>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</si>
  <si>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</si>
  <si>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</si>
  <si>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</si>
  <si>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</si>
  <si>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</si>
  <si>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</si>
  <si>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</si>
  <si>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</si>
  <si>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</si>
  <si>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</si>
  <si>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</si>
  <si>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</si>
  <si>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</si>
  <si>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</si>
  <si>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</si>
  <si>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</si>
  <si>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</si>
  <si>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</si>
  <si>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</si>
  <si>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</si>
  <si>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</si>
  <si>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</si>
  <si>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</si>
  <si>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</si>
  <si>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</si>
  <si>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</si>
  <si>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</si>
  <si>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</si>
  <si>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</si>
  <si>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</si>
  <si>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</si>
  <si>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</si>
  <si>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</si>
  <si>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</si>
  <si>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</si>
  <si>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</si>
  <si>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</si>
  <si>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</si>
  <si>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</si>
  <si>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</si>
  <si>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</si>
  <si>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</si>
  <si>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</si>
  <si>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</si>
  <si>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</si>
  <si>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</si>
  <si>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</si>
  <si>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</si>
  <si>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</si>
  <si>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</si>
  <si>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</si>
  <si>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</si>
  <si>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</si>
  <si>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</si>
  <si>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</si>
  <si>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</si>
  <si>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</si>
  <si>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</si>
  <si>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</si>
  <si>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</si>
  <si>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</si>
  <si>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</si>
  <si>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</si>
  <si>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</si>
  <si>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</si>
  <si>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</si>
  <si>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</si>
  <si>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</si>
  <si>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</si>
  <si>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</si>
  <si>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</si>
  <si>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</si>
  <si>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</si>
  <si>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</si>
  <si>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</si>
  <si>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</si>
  <si>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</si>
  <si>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</si>
  <si>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</si>
  <si>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</si>
  <si>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</si>
  <si>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</si>
  <si>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</si>
  <si>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</si>
  <si>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</si>
  <si>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</si>
  <si>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</si>
  <si>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</si>
  <si>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</si>
  <si>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</si>
  <si>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</si>
  <si>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</si>
  <si>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</si>
  <si>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</si>
  <si>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</si>
  <si>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</si>
  <si>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</si>
  <si>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</si>
  <si>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</si>
  <si>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</si>
  <si>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</si>
  <si>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</si>
  <si>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</si>
  <si>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</si>
  <si>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</si>
  <si>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</si>
  <si>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</si>
  <si>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</si>
  <si>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</si>
  <si>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</si>
  <si>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</si>
  <si>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</si>
  <si>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</si>
  <si>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</si>
  <si>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</si>
  <si>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</si>
  <si>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</si>
  <si>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</si>
  <si>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</si>
  <si>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</si>
  <si>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</si>
  <si>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</si>
  <si>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</si>
  <si>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</si>
  <si>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</si>
  <si>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</si>
  <si>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</si>
  <si>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</si>
  <si>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</si>
  <si>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</si>
  <si>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</si>
  <si>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</si>
  <si>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</si>
  <si>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</si>
  <si>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</si>
  <si>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</si>
  <si>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</si>
  <si>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</si>
  <si>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</si>
  <si>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</si>
  <si>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</si>
  <si>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</si>
  <si>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</si>
  <si>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</si>
  <si>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</si>
  <si>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</si>
  <si>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</si>
  <si>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</si>
  <si>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</si>
  <si>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</si>
  <si>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</si>
  <si>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</si>
  <si>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</si>
  <si>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</si>
  <si>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</si>
  <si>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</si>
  <si>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</si>
  <si>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</si>
  <si>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</si>
  <si>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</si>
  <si>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</si>
  <si>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</si>
  <si>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</si>
  <si>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</si>
  <si>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</si>
  <si>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</si>
  <si>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</si>
  <si>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</si>
  <si>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</si>
  <si>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</si>
  <si>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</si>
  <si>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</si>
  <si>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</si>
  <si>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</si>
  <si>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</si>
  <si>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</si>
  <si>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</si>
  <si>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</si>
  <si>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</si>
  <si>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</si>
  <si>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</si>
  <si>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</si>
  <si>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</si>
  <si>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</si>
  <si>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</si>
  <si>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</si>
  <si>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</si>
  <si>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</si>
  <si>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</si>
  <si>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</si>
  <si>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</si>
  <si>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</si>
  <si>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</si>
  <si>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</si>
  <si>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</si>
  <si>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</si>
  <si>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</si>
  <si>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</si>
  <si>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</si>
  <si>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</si>
  <si>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</si>
  <si>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</si>
  <si>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</si>
  <si>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</si>
  <si>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</si>
  <si>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</si>
  <si>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</si>
  <si>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</si>
  <si>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</si>
  <si>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</si>
  <si>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</si>
  <si>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</si>
  <si>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</si>
  <si>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</si>
  <si>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</si>
  <si>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</si>
  <si>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</si>
  <si>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</si>
  <si>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</si>
  <si>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</si>
  <si>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</si>
  <si>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</si>
  <si>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</si>
  <si>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</si>
  <si>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</si>
  <si>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</si>
  <si>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</si>
  <si>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</si>
  <si>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</si>
  <si>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</si>
  <si>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</si>
  <si>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</si>
  <si>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</si>
  <si>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</si>
  <si>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</si>
  <si>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</si>
  <si>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</si>
  <si>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</si>
  <si>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</si>
  <si>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</si>
  <si>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</si>
  <si>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</si>
  <si>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</si>
  <si>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</si>
  <si>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</si>
  <si>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</si>
  <si>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</si>
  <si>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</si>
  <si>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</si>
  <si>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</si>
  <si>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</si>
  <si>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</si>
  <si>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</si>
  <si>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</si>
  <si>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</si>
  <si>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</si>
  <si>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</si>
  <si>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</si>
  <si>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</si>
  <si>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</si>
  <si>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</si>
  <si>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</si>
  <si>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</si>
  <si>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</si>
  <si>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</si>
  <si>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</si>
  <si>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</si>
  <si>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</si>
  <si>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</si>
  <si>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</si>
  <si>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</si>
  <si>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</si>
  <si>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</si>
  <si>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</si>
  <si>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</si>
  <si>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</si>
  <si>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</si>
  <si>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</si>
  <si>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</si>
  <si>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</si>
  <si>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</si>
  <si>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</si>
  <si>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</si>
  <si>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</si>
  <si>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</si>
  <si>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</si>
  <si>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</si>
  <si>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</si>
  <si>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</si>
  <si>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</si>
  <si>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</si>
  <si>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</si>
  <si>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</si>
  <si>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</si>
  <si>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</si>
  <si>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</si>
  <si>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</si>
  <si>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</si>
  <si>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</si>
  <si>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</si>
  <si>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</si>
  <si>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</si>
  <si>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</si>
  <si>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</si>
  <si>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</si>
  <si>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</si>
  <si>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</si>
  <si>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</si>
  <si>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</si>
  <si>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</si>
  <si>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</si>
  <si>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</si>
  <si>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</si>
  <si>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</si>
  <si>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</si>
  <si>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</si>
  <si>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</si>
  <si>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</si>
  <si>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</si>
  <si>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</si>
  <si>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</si>
  <si>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</si>
  <si>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</si>
  <si>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</si>
  <si>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</si>
  <si>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</si>
  <si>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</si>
  <si>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</si>
  <si>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</si>
  <si>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</si>
  <si>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</si>
  <si>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</si>
  <si>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</si>
  <si>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</si>
  <si>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</si>
  <si>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</si>
  <si>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</si>
  <si>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</si>
  <si>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</si>
  <si>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</si>
  <si>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</si>
  <si>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</si>
  <si>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</si>
  <si>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</si>
  <si>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</si>
  <si>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</si>
  <si>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</si>
  <si>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</si>
  <si>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</si>
  <si>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</si>
  <si>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</si>
  <si>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</si>
  <si>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</si>
  <si>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</si>
  <si>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</si>
  <si>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</si>
  <si>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</si>
  <si>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</si>
  <si>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</si>
  <si>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</si>
  <si>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</si>
  <si>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</si>
  <si>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</si>
  <si>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</si>
  <si>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</si>
  <si>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</si>
  <si>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</si>
  <si>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</si>
  <si>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</si>
  <si>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</si>
  <si>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</si>
  <si>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</si>
  <si>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</si>
  <si>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</si>
  <si>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</si>
  <si>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</si>
  <si>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</si>
  <si>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</si>
  <si>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</si>
  <si>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</si>
  <si>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</si>
  <si>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</si>
  <si>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</si>
  <si>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</si>
  <si>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</si>
  <si>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</si>
  <si>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</si>
  <si>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</si>
  <si>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</si>
  <si>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</si>
  <si>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</si>
  <si>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</si>
  <si>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</si>
  <si>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</si>
  <si>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</si>
  <si>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</si>
  <si>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</si>
  <si>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</si>
  <si>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</si>
  <si>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</si>
  <si>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</si>
  <si>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</si>
  <si>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</si>
  <si>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</si>
  <si>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</si>
  <si>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</si>
  <si>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</si>
  <si>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</si>
  <si>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</si>
  <si>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</si>
  <si>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</si>
  <si>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</si>
  <si>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</si>
  <si>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</si>
  <si>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</si>
  <si>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</si>
  <si>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</si>
  <si>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</si>
  <si>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</si>
  <si>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</si>
  <si>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</si>
  <si>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</si>
  <si>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</si>
  <si>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</si>
  <si>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</si>
  <si>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</si>
  <si>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</si>
  <si>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</si>
  <si>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</si>
  <si>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</si>
  <si>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</si>
  <si>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</si>
  <si>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</si>
  <si>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</si>
  <si>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</si>
  <si>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</si>
  <si>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</si>
  <si>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</si>
  <si>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</si>
  <si>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</si>
  <si>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</si>
  <si>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</si>
  <si>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</si>
  <si>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</si>
  <si>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</si>
  <si>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</si>
  <si>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</si>
  <si>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</si>
  <si>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</si>
  <si>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</si>
  <si>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</si>
  <si>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</si>
  <si>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</si>
  <si>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</si>
  <si>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</si>
  <si>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</si>
  <si>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</si>
  <si>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</si>
  <si>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</si>
  <si>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</si>
  <si>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</si>
  <si>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</si>
  <si>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</si>
  <si>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</si>
  <si>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</si>
  <si>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</si>
  <si>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</si>
  <si>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</si>
  <si>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</si>
  <si>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</si>
  <si>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</si>
  <si>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</si>
  <si>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</si>
  <si>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</si>
  <si>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</si>
  <si>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</si>
  <si>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</si>
  <si>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</si>
  <si>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</si>
  <si>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</si>
  <si>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</si>
  <si>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</si>
  <si>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</si>
  <si>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</si>
  <si>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</si>
  <si>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</si>
  <si>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</si>
  <si>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</si>
  <si>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</si>
  <si>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</si>
  <si>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</si>
  <si>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</si>
  <si>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</si>
  <si>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</si>
  <si>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</si>
  <si>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</si>
  <si>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</si>
  <si>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</si>
  <si>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</si>
  <si>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</si>
  <si>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</si>
  <si>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</si>
  <si>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</si>
  <si>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</si>
  <si>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</si>
  <si>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</si>
  <si>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</si>
  <si>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</si>
  <si>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</si>
  <si>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</si>
  <si>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</si>
  <si>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</si>
  <si>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</si>
  <si>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</si>
  <si>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</si>
  <si>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</si>
  <si>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</si>
  <si>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</si>
  <si>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</si>
  <si>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</si>
  <si>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</si>
  <si>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</si>
  <si>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</si>
  <si>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</si>
  <si>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</si>
  <si>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</si>
  <si>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</si>
  <si>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</si>
  <si>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</si>
  <si>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</si>
  <si>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</si>
  <si>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</si>
  <si>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</si>
  <si>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</si>
  <si>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</si>
  <si>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</si>
  <si>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</si>
  <si>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</si>
  <si>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</si>
  <si>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</si>
  <si>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</si>
  <si>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</si>
  <si>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</si>
  <si>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</si>
  <si>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</si>
  <si>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</si>
  <si>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</si>
  <si>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</si>
  <si>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</si>
  <si>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</si>
  <si>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</si>
  <si>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</si>
  <si>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</si>
  <si>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</si>
  <si>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</si>
  <si>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</si>
  <si>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</si>
  <si>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</si>
  <si>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</si>
  <si>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</si>
  <si>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</si>
  <si>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</si>
  <si>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</si>
  <si>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</si>
  <si>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</si>
  <si>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</si>
  <si>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</si>
  <si>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</si>
  <si>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</si>
  <si>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</si>
  <si>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</si>
  <si>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</si>
  <si>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</si>
  <si>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</si>
  <si>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</si>
  <si>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</si>
  <si>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</si>
  <si>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</si>
  <si>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</si>
  <si>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</si>
  <si>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</si>
  <si>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</si>
  <si>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</si>
  <si>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</si>
  <si>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</si>
  <si>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</si>
  <si>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</si>
  <si>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</si>
  <si>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</si>
  <si>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</si>
  <si>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</si>
  <si>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</si>
  <si>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</si>
  <si>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</si>
  <si>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</si>
  <si>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</si>
  <si>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</si>
  <si>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</si>
  <si>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</si>
  <si>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</si>
  <si>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</si>
  <si>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</si>
  <si>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</si>
  <si>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</si>
  <si>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</si>
  <si>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</si>
  <si>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</si>
  <si>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</si>
  <si>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</si>
  <si>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</si>
  <si>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</si>
  <si>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</si>
  <si>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</si>
  <si>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</si>
  <si>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</si>
  <si>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</si>
  <si>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</si>
  <si>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</si>
  <si>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</si>
  <si>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</si>
  <si>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</si>
  <si>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</si>
  <si>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</si>
  <si>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</si>
  <si>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</si>
  <si>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</si>
  <si>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</si>
  <si>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</si>
  <si>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</si>
  <si>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</si>
  <si>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</si>
  <si>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</si>
  <si>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</si>
  <si>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</si>
  <si>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</si>
  <si>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</si>
  <si>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</si>
  <si>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</si>
  <si>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</si>
  <si>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</si>
  <si>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</si>
  <si>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</si>
  <si>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</si>
  <si>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</si>
  <si>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</si>
  <si>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</si>
  <si>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</si>
  <si>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</si>
  <si>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</si>
  <si>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</si>
  <si>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</si>
  <si>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</si>
  <si>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</si>
  <si>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</si>
  <si>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</si>
  <si>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</si>
  <si>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</si>
  <si>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</si>
  <si>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</si>
  <si>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</si>
  <si>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</si>
  <si>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</si>
  <si>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</si>
  <si>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</si>
  <si>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</si>
  <si>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</si>
  <si>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</si>
  <si>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</si>
  <si>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</si>
  <si>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</si>
  <si>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</si>
  <si>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</si>
  <si>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</si>
  <si>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</si>
  <si>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</si>
  <si>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</si>
  <si>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</si>
  <si>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</si>
  <si>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</si>
  <si>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</si>
  <si>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</si>
  <si>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</si>
  <si>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</si>
  <si>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</si>
  <si>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</si>
  <si>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</si>
  <si>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</si>
  <si>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</si>
  <si>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</si>
  <si>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</si>
  <si>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</si>
  <si>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</si>
  <si>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</si>
  <si>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</si>
  <si>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</si>
  <si>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</si>
  <si>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</si>
  <si>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</si>
  <si>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</si>
  <si>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</si>
  <si>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</si>
  <si>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</si>
  <si>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</si>
  <si>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</si>
  <si>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</si>
  <si>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</si>
  <si>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</si>
  <si>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</si>
  <si>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</si>
  <si>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</si>
  <si>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</si>
  <si>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</si>
  <si>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</si>
  <si>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</si>
  <si>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</si>
  <si>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</si>
  <si>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</si>
  <si>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</si>
  <si>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</si>
  <si>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</si>
  <si>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</si>
  <si>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</si>
  <si>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</si>
  <si>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</si>
  <si>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</si>
  <si>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</si>
  <si>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</si>
  <si>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</si>
  <si>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</si>
  <si>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</si>
  <si>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</si>
  <si>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</si>
  <si>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</si>
  <si>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</si>
  <si>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</si>
  <si>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</si>
  <si>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</si>
  <si>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</si>
  <si>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</si>
  <si>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</si>
  <si>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</si>
  <si>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</si>
  <si>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</si>
  <si>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</si>
  <si>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</si>
  <si>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</si>
  <si>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</si>
  <si>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</si>
  <si>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</si>
  <si>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</si>
  <si>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</si>
  <si>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</si>
  <si>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</si>
  <si>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</si>
  <si>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</si>
  <si>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</si>
  <si>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</si>
  <si>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</si>
  <si>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</si>
  <si>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</si>
  <si>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</si>
  <si>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</si>
  <si>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</si>
  <si>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</si>
  <si>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</si>
  <si>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</si>
  <si>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</si>
  <si>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</si>
  <si>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</si>
  <si>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</si>
  <si>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</si>
  <si>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</si>
  <si>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</si>
  <si>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</si>
  <si>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</si>
  <si>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</si>
  <si>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</si>
  <si>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</si>
  <si>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</si>
  <si>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</si>
  <si>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</si>
  <si>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</si>
  <si>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</si>
  <si>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</si>
  <si>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</si>
  <si>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</si>
  <si>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</si>
  <si>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</si>
  <si>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</si>
  <si>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</si>
  <si>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</si>
  <si>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</si>
  <si>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</si>
  <si>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</si>
  <si>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</si>
  <si>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</si>
  <si>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</si>
  <si>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</si>
  <si>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</si>
  <si>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</si>
  <si>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</si>
  <si>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</si>
  <si>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</si>
  <si>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</si>
  <si>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</si>
  <si>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</si>
  <si>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</si>
  <si>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</si>
  <si>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</si>
  <si>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</si>
  <si>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</si>
  <si>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</si>
  <si>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</si>
  <si>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</si>
  <si>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</si>
  <si>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</si>
  <si>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</si>
  <si>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</si>
  <si>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</si>
  <si>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</si>
  <si>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</si>
  <si>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</si>
  <si>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</si>
  <si>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</si>
  <si>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</si>
  <si>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</si>
  <si>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</si>
  <si>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</si>
  <si>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</si>
  <si>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</si>
  <si>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</si>
  <si>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</si>
  <si>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</si>
  <si>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</si>
  <si>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</si>
  <si>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</si>
  <si>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</si>
  <si>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</si>
  <si>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</si>
  <si>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</si>
  <si>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</si>
  <si>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</si>
  <si>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</si>
  <si>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</si>
  <si>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</si>
  <si>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</si>
  <si>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</si>
  <si>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</si>
  <si>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</si>
  <si>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</si>
  <si>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</si>
  <si>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</si>
  <si>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</si>
  <si>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</si>
  <si>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</si>
  <si>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</si>
  <si>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</si>
  <si>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</si>
  <si>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</si>
  <si>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</si>
  <si>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</si>
  <si>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</si>
  <si>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</si>
  <si>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</si>
  <si>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</si>
  <si>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</si>
  <si>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</si>
  <si>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</si>
  <si>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</si>
  <si>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</si>
  <si>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</si>
  <si>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</si>
  <si>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</si>
  <si>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</si>
  <si>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</si>
  <si>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</si>
  <si>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</si>
  <si>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</si>
  <si>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</si>
  <si>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</si>
  <si>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</si>
  <si>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</si>
  <si>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</si>
  <si>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</si>
  <si>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</si>
  <si>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</si>
  <si>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</si>
  <si>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</si>
  <si>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</si>
  <si>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</si>
  <si>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</si>
  <si>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</si>
  <si>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</si>
  <si>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</si>
  <si>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</si>
  <si>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</si>
  <si>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</si>
  <si>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</si>
  <si>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</si>
  <si>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</si>
  <si>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</si>
  <si>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</si>
  <si>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</si>
  <si>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</si>
  <si>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</si>
  <si>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</si>
  <si>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</si>
  <si>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</si>
  <si>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</si>
  <si>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</si>
  <si>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</si>
  <si>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</si>
  <si>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</si>
  <si>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</si>
  <si>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</si>
  <si>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</si>
  <si>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</si>
  <si>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</si>
  <si>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</si>
  <si>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</si>
  <si>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</si>
  <si>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</si>
  <si>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</si>
  <si>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</si>
  <si>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</si>
  <si>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</si>
  <si>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</si>
  <si>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</si>
  <si>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</si>
  <si>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</si>
  <si>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</si>
  <si>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</si>
  <si>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</si>
  <si>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</si>
  <si>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</si>
  <si>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</si>
  <si>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</si>
  <si>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</si>
  <si>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</si>
  <si>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</si>
  <si>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</si>
  <si>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</si>
  <si>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</si>
  <si>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</si>
  <si>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</si>
  <si>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</si>
  <si>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</si>
  <si>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</si>
  <si>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</si>
  <si>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</si>
  <si>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</si>
  <si>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</si>
  <si>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</si>
  <si>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</si>
  <si>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</si>
  <si>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</si>
  <si>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</si>
  <si>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</si>
  <si>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</si>
  <si>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</si>
  <si>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</si>
  <si>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</si>
  <si>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</si>
  <si>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</si>
  <si>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</si>
  <si>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</si>
  <si>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</si>
  <si>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</si>
  <si>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</si>
  <si>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</si>
  <si>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</si>
  <si>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</si>
  <si>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</si>
  <si>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</si>
  <si>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</si>
  <si>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</si>
  <si>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</si>
  <si>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</si>
  <si>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</si>
  <si>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</si>
  <si>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</si>
  <si>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</si>
  <si>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</si>
  <si>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</si>
  <si>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</si>
  <si>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</si>
  <si>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</si>
  <si>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</si>
  <si>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</si>
  <si>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</si>
  <si>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</si>
  <si>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</si>
  <si>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</si>
  <si>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</si>
  <si>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</si>
  <si>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</si>
  <si>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</si>
  <si>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</si>
  <si>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</si>
  <si>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</si>
  <si>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</si>
  <si>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</si>
  <si>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</si>
  <si>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</si>
  <si>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</si>
  <si>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</si>
  <si>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</si>
  <si>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</si>
  <si>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</si>
  <si>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</si>
  <si>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</si>
  <si>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</si>
  <si>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</si>
  <si>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</si>
  <si>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</si>
  <si>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</si>
  <si>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</si>
  <si>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</si>
  <si>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</si>
  <si>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</si>
  <si>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</si>
  <si>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</si>
  <si>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</si>
  <si>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</si>
  <si>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</si>
  <si>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</si>
  <si>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</si>
  <si>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</si>
  <si>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</si>
  <si>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</si>
  <si>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</si>
  <si>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</si>
  <si>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</si>
  <si>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</si>
  <si>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</si>
  <si>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</si>
  <si>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</si>
  <si>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</si>
  <si>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</si>
  <si>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</si>
  <si>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</si>
  <si>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</si>
  <si>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</si>
  <si>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</si>
  <si>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</si>
  <si>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</si>
  <si>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</si>
  <si>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</si>
  <si>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</si>
  <si>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</si>
  <si>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</si>
  <si>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</si>
  <si>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</si>
  <si>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</si>
  <si>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</si>
  <si>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</si>
  <si>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</si>
  <si>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</si>
  <si>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</si>
  <si>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</si>
  <si>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</si>
  <si>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</si>
  <si>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</si>
  <si>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</si>
  <si>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</si>
  <si>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</si>
  <si>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</si>
  <si>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</si>
  <si>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</si>
  <si>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</si>
  <si>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</si>
  <si>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</si>
  <si>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</si>
  <si>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</si>
  <si>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</si>
  <si>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</si>
  <si>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</si>
  <si>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</si>
  <si>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</si>
  <si>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</si>
  <si>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</si>
  <si>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</si>
  <si>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</si>
  <si>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</si>
  <si>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</si>
  <si>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</si>
  <si>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</si>
  <si>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</si>
  <si>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</si>
  <si>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</si>
  <si>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</si>
  <si>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</si>
  <si>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</si>
  <si>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</si>
  <si>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</si>
  <si>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</si>
  <si>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</si>
  <si>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</si>
  <si>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</si>
  <si>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</si>
  <si>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</si>
  <si>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</si>
  <si>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</si>
  <si>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</si>
  <si>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</si>
  <si>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</si>
  <si>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</si>
  <si>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</si>
  <si>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</si>
  <si>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</si>
  <si>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</si>
  <si>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</si>
  <si>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</si>
  <si>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</si>
  <si>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</si>
  <si>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</si>
  <si>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</si>
  <si>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</si>
  <si>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</si>
  <si>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</si>
  <si>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</si>
  <si>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</si>
  <si>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</si>
  <si>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</si>
  <si>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</si>
  <si>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</si>
  <si>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</si>
  <si>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</si>
  <si>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</si>
  <si>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</si>
  <si>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</si>
  <si>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</si>
  <si>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</si>
  <si>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</si>
  <si>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</si>
  <si>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</si>
  <si>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</si>
  <si>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</si>
  <si>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</si>
  <si>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</si>
  <si>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</si>
  <si>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</si>
  <si>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</si>
  <si>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</si>
  <si>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</si>
  <si>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</si>
  <si>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</si>
  <si>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</si>
  <si>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</si>
  <si>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</si>
  <si>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</si>
  <si>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</si>
  <si>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</si>
  <si>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</si>
  <si>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</si>
  <si>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</si>
  <si>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</si>
  <si>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</si>
  <si>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</si>
  <si>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</si>
  <si>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</si>
  <si>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</si>
  <si>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</si>
  <si>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</si>
  <si>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</si>
  <si>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</si>
  <si>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</si>
  <si>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</si>
  <si>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</si>
  <si>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</si>
  <si>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</si>
  <si>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</si>
  <si>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</si>
  <si>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</si>
  <si>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</si>
  <si>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</si>
  <si>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</si>
  <si>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</si>
  <si>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</si>
  <si>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</si>
  <si>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</si>
  <si>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</si>
  <si>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</si>
  <si>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</si>
  <si>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</si>
  <si>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</si>
  <si>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</si>
  <si>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</si>
  <si>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</si>
  <si>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</si>
  <si>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</si>
  <si>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</si>
  <si>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</si>
  <si>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</si>
  <si>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</si>
  <si>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</si>
  <si>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</si>
  <si>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</si>
  <si>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</si>
  <si>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</si>
  <si>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</si>
  <si>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</si>
  <si>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</si>
  <si>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</si>
  <si>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</si>
  <si>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</si>
  <si>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</si>
  <si>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</si>
  <si>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</si>
  <si>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</si>
  <si>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</si>
  <si>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</si>
  <si>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</si>
  <si>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</si>
  <si>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</si>
  <si>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</si>
  <si>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</si>
  <si>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</si>
  <si>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</si>
  <si>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</si>
  <si>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</si>
  <si>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</si>
  <si>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</si>
  <si>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</si>
  <si>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</si>
  <si>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</si>
  <si>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</si>
  <si>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</si>
  <si>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</si>
  <si>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</si>
  <si>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</si>
  <si>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</si>
  <si>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</si>
  <si>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</si>
  <si>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</si>
  <si>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</si>
  <si>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</si>
  <si>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</si>
  <si>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</si>
  <si>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</si>
  <si>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</si>
  <si>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</si>
  <si>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</si>
  <si>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</si>
  <si>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</si>
  <si>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</si>
  <si>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</si>
  <si>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</si>
  <si>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</si>
  <si>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</si>
  <si>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</si>
  <si>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</si>
  <si>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</si>
  <si>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</si>
  <si>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</si>
  <si>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</si>
  <si>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</si>
  <si>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</si>
  <si>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</si>
  <si>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</si>
  <si>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</si>
  <si>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</si>
  <si>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</si>
  <si>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</si>
  <si>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</si>
  <si>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</si>
  <si>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</si>
  <si>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</si>
  <si>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</si>
  <si>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</si>
  <si>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</si>
  <si>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</si>
  <si>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</si>
  <si>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</si>
  <si>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</si>
  <si>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</si>
  <si>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</si>
  <si>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</si>
  <si>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</si>
  <si>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</si>
  <si>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</si>
  <si>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</si>
  <si>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</si>
  <si>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</si>
  <si>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</si>
  <si>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</si>
  <si>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</si>
  <si>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</si>
  <si>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</si>
  <si>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</si>
  <si>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</si>
  <si>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</si>
  <si>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</si>
  <si>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</si>
  <si>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</si>
  <si>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</si>
  <si>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</si>
  <si>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</si>
  <si>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</si>
  <si>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</si>
  <si>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</si>
  <si>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</si>
  <si>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</si>
  <si>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</si>
  <si>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</si>
  <si>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</si>
  <si>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</si>
  <si>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</si>
  <si>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</si>
  <si>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</si>
  <si>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</si>
  <si>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</si>
  <si>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</si>
  <si>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</si>
  <si>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</si>
  <si>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</si>
  <si>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</si>
  <si>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</si>
  <si>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</si>
  <si>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</si>
  <si>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</si>
  <si>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</si>
  <si>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</si>
  <si>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</si>
  <si>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</si>
  <si>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</si>
  <si>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</si>
  <si>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</si>
  <si>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</si>
  <si>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</si>
  <si>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</si>
  <si>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</si>
  <si>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</si>
  <si>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</si>
  <si>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</si>
  <si>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</si>
  <si>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</si>
  <si>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</si>
  <si>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</si>
  <si>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</si>
  <si>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</si>
  <si>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</si>
  <si>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</si>
  <si>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</si>
  <si>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</si>
  <si>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</si>
  <si>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</si>
  <si>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</si>
  <si>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</si>
  <si>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</si>
  <si>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</si>
  <si>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</si>
  <si>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</si>
  <si>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</si>
  <si>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</si>
  <si>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</si>
  <si>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</si>
  <si>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</si>
  <si>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</si>
  <si>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</si>
  <si>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</si>
  <si>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</si>
  <si>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</si>
  <si>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</si>
  <si>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</si>
  <si>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</si>
  <si>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</si>
  <si>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</si>
  <si>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</si>
  <si>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</si>
  <si>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</si>
  <si>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</si>
  <si>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</si>
  <si>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</si>
  <si>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</si>
  <si>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</si>
  <si>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</si>
  <si>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</si>
  <si>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</si>
  <si>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</si>
  <si>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</si>
  <si>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</si>
  <si>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</si>
  <si>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</si>
  <si>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</si>
  <si>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</si>
  <si>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</si>
  <si>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</si>
  <si>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</si>
  <si>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</si>
  <si>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</si>
  <si>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</si>
  <si>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</si>
  <si>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</si>
  <si>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</si>
  <si>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</si>
  <si>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</si>
  <si>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</si>
  <si>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</si>
  <si>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</si>
  <si>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</si>
  <si>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</si>
  <si>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</si>
  <si>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</si>
  <si>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</si>
  <si>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</si>
  <si>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</si>
  <si>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</si>
  <si>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</si>
  <si>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</si>
  <si>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</si>
  <si>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</si>
  <si>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</si>
  <si>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</si>
  <si>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</si>
  <si>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</si>
  <si>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</si>
  <si>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</si>
  <si>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</si>
  <si>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</si>
  <si>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</si>
  <si>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</si>
  <si>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</si>
  <si>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</si>
  <si>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</si>
  <si>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</si>
  <si>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</si>
  <si>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</si>
  <si>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</si>
  <si>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</si>
  <si>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</si>
  <si>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</si>
  <si>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</si>
  <si>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</si>
  <si>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</si>
  <si>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</si>
  <si>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</si>
  <si>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</si>
  <si>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</si>
  <si>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</si>
  <si>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</si>
  <si>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</si>
  <si>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</si>
  <si>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</si>
  <si>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</si>
  <si>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</si>
  <si>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</si>
  <si>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</si>
  <si>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</si>
  <si>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</si>
  <si>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</si>
  <si>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</si>
  <si>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</si>
  <si>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</si>
  <si>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</si>
  <si>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</si>
  <si>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</si>
  <si>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</si>
  <si>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</si>
  <si>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</si>
  <si>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</si>
  <si>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</si>
  <si>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</si>
  <si>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</si>
  <si>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</si>
  <si>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</si>
  <si>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</si>
  <si>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</si>
  <si>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</si>
  <si>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</si>
  <si>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</si>
  <si>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</si>
  <si>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</si>
  <si>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</si>
  <si>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</si>
  <si>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</si>
  <si>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</si>
  <si>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</si>
  <si>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</si>
  <si>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</si>
  <si>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</si>
  <si>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</si>
  <si>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</si>
  <si>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</si>
  <si>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</si>
  <si>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</si>
  <si>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</si>
  <si>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</si>
  <si>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</si>
  <si>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</si>
  <si>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</si>
  <si>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</si>
  <si>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</si>
  <si>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</si>
  <si>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</si>
  <si>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</si>
  <si>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</si>
  <si>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</si>
  <si>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</si>
  <si>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</si>
  <si>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</si>
  <si>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</si>
  <si>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</si>
  <si>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</si>
  <si>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</si>
  <si>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</si>
  <si>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</si>
  <si>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</si>
  <si>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</si>
  <si>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</si>
  <si>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</si>
  <si>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</si>
  <si>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</si>
  <si>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</si>
  <si>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</si>
  <si>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</si>
  <si>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</si>
  <si>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</si>
  <si>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</si>
  <si>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</si>
  <si>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</si>
  <si>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</si>
  <si>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</si>
  <si>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</si>
  <si>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</si>
  <si>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</si>
  <si>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</si>
  <si>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</si>
  <si>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</si>
  <si>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</si>
  <si>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</si>
  <si>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</si>
  <si>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</si>
  <si>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</si>
  <si>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</si>
  <si>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</si>
  <si>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</si>
  <si>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</si>
  <si>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</si>
  <si>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</si>
  <si>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</si>
  <si>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</si>
  <si>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</si>
  <si>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</si>
  <si>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</si>
  <si>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</si>
  <si>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</si>
  <si>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</si>
  <si>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</si>
  <si>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</si>
  <si>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</si>
  <si>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</si>
  <si>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</si>
  <si>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</si>
  <si>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</si>
  <si>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</si>
  <si>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</si>
  <si>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</si>
  <si>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</si>
  <si>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</si>
  <si>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</si>
  <si>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</si>
  <si>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</si>
  <si>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</si>
  <si>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</si>
  <si>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</si>
  <si>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</si>
  <si>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</si>
  <si>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</si>
  <si>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</si>
  <si>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</si>
  <si>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</si>
  <si>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</si>
  <si>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</si>
  <si>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</si>
  <si>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</si>
  <si>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</si>
  <si>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</si>
  <si>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</si>
  <si>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</si>
  <si>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</si>
  <si>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</si>
  <si>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</si>
  <si>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</si>
  <si>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</si>
  <si>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</si>
  <si>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</si>
  <si>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</si>
  <si>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</si>
  <si>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</si>
  <si>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</si>
  <si>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</si>
  <si>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</si>
  <si>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</si>
  <si>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</si>
  <si>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</si>
  <si>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</si>
  <si>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</si>
  <si>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</si>
  <si>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</si>
  <si>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</si>
  <si>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</si>
  <si>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</si>
  <si>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</si>
  <si>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</si>
  <si>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</si>
  <si>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</si>
  <si>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</si>
  <si>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</si>
  <si>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</si>
  <si>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</si>
  <si>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</si>
  <si>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</si>
  <si>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</si>
  <si>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</si>
  <si>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</si>
  <si>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</si>
  <si>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</si>
  <si>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</si>
  <si>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</si>
  <si>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</si>
  <si>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</si>
  <si>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</si>
  <si>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</si>
  <si>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</si>
  <si>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</si>
  <si>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</si>
  <si>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</si>
  <si>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</si>
  <si>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</si>
  <si>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</si>
  <si>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</si>
  <si>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</si>
  <si>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</si>
  <si>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</si>
  <si>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</si>
  <si>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</si>
  <si>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</si>
  <si>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</si>
  <si>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</si>
  <si>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</si>
  <si>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</si>
  <si>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</si>
  <si>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</si>
  <si>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</si>
  <si>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</si>
  <si>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</si>
  <si>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</si>
  <si>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</si>
  <si>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</si>
  <si>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</si>
  <si>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</si>
  <si>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</si>
  <si>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</si>
  <si>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</si>
  <si>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</si>
  <si>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</si>
  <si>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</si>
  <si>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</si>
  <si>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</si>
  <si>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</si>
  <si>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</si>
  <si>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</si>
  <si>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</si>
  <si>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</si>
  <si>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</si>
  <si>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</si>
  <si>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</si>
  <si>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</si>
  <si>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</si>
  <si>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</si>
  <si>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</si>
  <si>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</si>
  <si>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</si>
  <si>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</si>
  <si>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</si>
  <si>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</si>
  <si>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</si>
  <si>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</si>
  <si>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</si>
  <si>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</si>
  <si>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</si>
  <si>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</si>
  <si>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</si>
  <si>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</si>
  <si>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</si>
  <si>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</si>
  <si>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</si>
  <si>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</si>
  <si>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</si>
  <si>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</si>
  <si>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</si>
  <si>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</si>
  <si>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</si>
  <si>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</si>
  <si>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</si>
  <si>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</si>
  <si>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</si>
  <si>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</si>
  <si>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</si>
  <si>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</si>
  <si>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</si>
  <si>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</si>
  <si>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</si>
  <si>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</si>
  <si>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</si>
  <si>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</si>
  <si>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</si>
  <si>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</si>
  <si>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</si>
  <si>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</si>
  <si>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</si>
  <si>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</si>
  <si>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</si>
  <si>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</si>
  <si>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</si>
  <si>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</si>
  <si>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</si>
  <si>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</si>
  <si>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</si>
  <si>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</si>
  <si>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</si>
  <si>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</si>
  <si>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</si>
  <si>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</si>
  <si>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</si>
  <si>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</si>
  <si>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</si>
  <si>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</si>
  <si>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</si>
  <si>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</si>
  <si>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</si>
  <si>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</si>
  <si>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</si>
  <si>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</si>
  <si>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</si>
  <si>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</si>
  <si>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</si>
  <si>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</si>
  <si>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</si>
  <si>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</si>
  <si>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</si>
  <si>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</si>
  <si>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</si>
  <si>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</si>
  <si>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</si>
  <si>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</si>
  <si>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</si>
  <si>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</si>
  <si>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</si>
  <si>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</si>
  <si>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</si>
  <si>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</si>
  <si>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</si>
  <si>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</si>
  <si>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</si>
  <si>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</si>
  <si>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</si>
  <si>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</si>
  <si>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</si>
  <si>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</si>
  <si>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</si>
  <si>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</si>
  <si>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</si>
  <si>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</si>
  <si>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</si>
  <si>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</si>
  <si>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</si>
  <si>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</si>
  <si>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</si>
  <si>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</si>
  <si>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</si>
  <si>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</si>
  <si>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</si>
  <si>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</si>
  <si>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</si>
  <si>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</si>
  <si>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</si>
  <si>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</si>
  <si>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</si>
  <si>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</si>
  <si>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</si>
  <si>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</si>
  <si>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</si>
  <si>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</si>
  <si>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</si>
  <si>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</si>
  <si>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</si>
  <si>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</si>
  <si>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</si>
  <si>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</si>
  <si>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</si>
  <si>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</si>
  <si>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</si>
  <si>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</si>
  <si>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</si>
  <si>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</si>
  <si>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</si>
  <si>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</si>
  <si>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</si>
  <si>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</si>
  <si>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</si>
  <si>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</si>
  <si>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</si>
  <si>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</si>
  <si>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</si>
  <si>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</si>
  <si>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</si>
  <si>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</si>
  <si>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</si>
  <si>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</si>
  <si>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</si>
  <si>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</si>
  <si>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</si>
  <si>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</si>
  <si>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</si>
  <si>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</si>
  <si>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</si>
  <si>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</si>
  <si>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</si>
  <si>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</si>
  <si>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</si>
  <si>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</si>
  <si>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</si>
  <si>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</si>
  <si>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</si>
  <si>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</si>
  <si>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</si>
  <si>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</si>
  <si>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</si>
  <si>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</si>
  <si>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</si>
  <si>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</si>
  <si>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</si>
  <si>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</si>
  <si>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</si>
  <si>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</si>
  <si>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</si>
  <si>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</si>
  <si>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</si>
  <si>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</si>
  <si>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</si>
  <si>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</si>
  <si>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</si>
  <si>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</si>
  <si>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</si>
  <si>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</si>
  <si>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</si>
  <si>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</si>
  <si>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</si>
  <si>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</si>
  <si>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</si>
  <si>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</si>
  <si>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</si>
  <si>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</si>
  <si>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</si>
  <si>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</si>
  <si>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</si>
  <si>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</si>
  <si>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</si>
  <si>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</si>
  <si>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</si>
  <si>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</si>
  <si>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</si>
  <si>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</si>
  <si>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</si>
  <si>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</si>
  <si>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</si>
  <si>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</si>
  <si>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</si>
  <si>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</si>
  <si>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</si>
  <si>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</si>
  <si>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</si>
  <si>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</si>
  <si>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</si>
  <si>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</si>
  <si>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</si>
  <si>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</si>
  <si>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</si>
  <si>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</si>
  <si>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</si>
  <si>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</si>
  <si>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</si>
  <si>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</si>
  <si>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</si>
  <si>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</si>
  <si>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</si>
  <si>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</si>
  <si>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</si>
  <si>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</si>
  <si>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</si>
  <si>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</si>
  <si>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</si>
  <si>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</si>
  <si>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</si>
  <si>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</si>
  <si>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</si>
  <si>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</si>
  <si>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</si>
  <si>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</si>
  <si>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</si>
  <si>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</si>
  <si>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</si>
  <si>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</si>
  <si>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</si>
  <si>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</si>
  <si>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</si>
  <si>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</si>
  <si>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</si>
  <si>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</si>
  <si>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</si>
  <si>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</si>
  <si>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</si>
  <si>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</si>
  <si>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</si>
  <si>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</si>
  <si>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</si>
  <si>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</si>
  <si>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</si>
  <si>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</si>
  <si>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</si>
  <si>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</si>
  <si>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</si>
  <si>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</si>
  <si>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</si>
  <si>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</si>
  <si>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</si>
  <si>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</si>
  <si>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</si>
  <si>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</si>
  <si>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</si>
  <si>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</si>
  <si>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</si>
  <si>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</si>
  <si>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</si>
  <si>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</si>
  <si>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</si>
  <si>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</si>
  <si>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</si>
  <si>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</si>
  <si>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</si>
  <si>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</si>
  <si>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</si>
  <si>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</si>
  <si>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</si>
  <si>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</si>
  <si>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</si>
  <si>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</si>
  <si>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</si>
  <si>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</si>
  <si>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</si>
  <si>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</si>
  <si>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</si>
  <si>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</si>
  <si>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</si>
  <si>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</si>
  <si>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</si>
  <si>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</si>
  <si>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</si>
  <si>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</si>
  <si>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</si>
  <si>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</si>
  <si>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</si>
  <si>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</si>
  <si>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</si>
  <si>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</si>
  <si>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</si>
  <si>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</si>
  <si>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</si>
  <si>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</si>
  <si>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</si>
  <si>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</si>
  <si>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</si>
  <si>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</si>
  <si>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</si>
  <si>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</si>
  <si>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</si>
  <si>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</si>
  <si>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</si>
  <si>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</si>
  <si>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</si>
  <si>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</si>
  <si>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</si>
  <si>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</si>
  <si>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</si>
  <si>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</si>
  <si>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</si>
  <si>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</si>
  <si>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</si>
  <si>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</si>
  <si>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</si>
  <si>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</si>
  <si>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</si>
  <si>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</si>
  <si>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</si>
  <si>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</si>
  <si>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</si>
  <si>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</si>
  <si>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</si>
  <si>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</si>
  <si>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</si>
  <si>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</si>
  <si>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</si>
  <si>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</si>
  <si>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</si>
  <si>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</si>
  <si>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</si>
  <si>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</si>
  <si>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</si>
  <si>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</si>
  <si>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</si>
  <si>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</si>
  <si>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</si>
  <si>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</si>
  <si>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</si>
  <si>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</si>
  <si>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</si>
  <si>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</si>
  <si>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</si>
  <si>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</si>
  <si>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</si>
  <si>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</si>
  <si>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</si>
  <si>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</si>
  <si>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</si>
  <si>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</si>
  <si>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</si>
  <si>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</si>
  <si>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</si>
  <si>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</si>
  <si>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</si>
  <si>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</si>
  <si>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</si>
  <si>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</si>
  <si>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</si>
  <si>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</si>
  <si>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</si>
  <si>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</si>
  <si>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</si>
  <si>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</si>
  <si>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</si>
  <si>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</si>
  <si>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</si>
  <si>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</si>
  <si>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</si>
  <si>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</si>
  <si>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</si>
  <si>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</si>
  <si>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</si>
  <si>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</si>
  <si>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</si>
  <si>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</si>
  <si>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</si>
  <si>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</si>
  <si>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</si>
  <si>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</si>
  <si>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</si>
  <si>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</si>
  <si>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</si>
  <si>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</si>
  <si>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</si>
  <si>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</si>
  <si>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</si>
  <si>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</si>
  <si>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</si>
  <si>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</si>
  <si>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</si>
  <si>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</si>
  <si>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</si>
  <si>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</si>
  <si>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</si>
  <si>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</si>
  <si>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</si>
  <si>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</si>
  <si>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</si>
  <si>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</si>
  <si>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</si>
  <si>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</si>
  <si>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</si>
  <si>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</si>
  <si>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</si>
  <si>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</si>
  <si>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</si>
  <si>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</si>
  <si>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</si>
  <si>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</si>
  <si>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</si>
  <si>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</si>
  <si>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</si>
  <si>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</si>
  <si>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</si>
  <si>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</si>
  <si>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</si>
  <si>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</si>
  <si>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</si>
  <si>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</si>
  <si>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</si>
  <si>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</si>
  <si>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</si>
  <si>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</si>
  <si>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</si>
  <si>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</si>
  <si>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</si>
  <si>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</si>
  <si>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</si>
  <si>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</si>
  <si>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</si>
  <si>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</si>
  <si>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</si>
  <si>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</si>
  <si>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</si>
  <si>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</si>
  <si>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</si>
  <si>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</si>
  <si>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</si>
  <si>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</si>
  <si>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</si>
  <si>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</si>
  <si>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</si>
  <si>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</si>
  <si>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</si>
  <si>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</si>
  <si>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</si>
  <si>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</si>
  <si>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</si>
  <si>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</si>
  <si>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</si>
  <si>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</si>
  <si>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</si>
  <si>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</si>
  <si>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</si>
  <si>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</si>
  <si>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</si>
  <si>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</si>
  <si>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</si>
  <si>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</si>
  <si>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</si>
  <si>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</si>
  <si>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</si>
  <si>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</si>
  <si>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</si>
  <si>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</si>
  <si>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</si>
  <si>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</si>
  <si>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</si>
  <si>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</si>
  <si>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</si>
  <si>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</si>
  <si>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</si>
  <si>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</si>
  <si>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</si>
  <si>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</si>
  <si>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</si>
  <si>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</si>
  <si>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</si>
  <si>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</si>
  <si>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</si>
  <si>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</si>
  <si>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</si>
  <si>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</si>
  <si>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</si>
  <si>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</si>
  <si>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</si>
  <si>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</si>
  <si>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</si>
  <si>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</si>
  <si>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</si>
  <si>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</si>
  <si>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</si>
  <si>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</si>
  <si>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</si>
  <si>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</si>
  <si>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</si>
  <si>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</si>
  <si>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</si>
  <si>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</si>
  <si>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</si>
  <si>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</si>
  <si>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</si>
  <si>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</si>
  <si>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</si>
  <si>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</si>
  <si>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</si>
  <si>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</si>
  <si>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</si>
  <si>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</si>
  <si>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</si>
  <si>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</si>
  <si>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</si>
  <si>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</si>
  <si>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</si>
  <si>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</si>
  <si>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</si>
  <si>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</si>
  <si>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</si>
  <si>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</si>
  <si>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</si>
  <si>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</si>
  <si>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</si>
  <si>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</si>
  <si>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</si>
  <si>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</si>
  <si>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</si>
  <si>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</si>
  <si>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</si>
  <si>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</si>
  <si>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</si>
  <si>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</si>
  <si>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</si>
  <si>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</si>
  <si>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</si>
  <si>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</si>
  <si>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</si>
  <si>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</si>
  <si>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</si>
  <si>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</si>
  <si>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</si>
  <si>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</si>
  <si>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</si>
  <si>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</si>
  <si>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</si>
  <si>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</si>
  <si>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</si>
  <si>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</si>
  <si>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</si>
  <si>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</si>
  <si>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</si>
  <si>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</si>
  <si>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</si>
  <si>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</si>
  <si>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</si>
  <si>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</si>
  <si>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</si>
  <si>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</si>
  <si>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</si>
  <si>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</si>
  <si>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</si>
  <si>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</si>
  <si>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</si>
  <si>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</si>
  <si>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</si>
  <si>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</si>
  <si>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</si>
  <si>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</si>
  <si>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</si>
  <si>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</si>
  <si>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</si>
  <si>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</si>
  <si>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</si>
  <si>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</si>
  <si>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</si>
  <si>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</si>
  <si>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</si>
  <si>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</si>
  <si>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</si>
  <si>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</si>
  <si>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</si>
  <si>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</si>
  <si>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</si>
  <si>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</si>
  <si>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</si>
  <si>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</si>
  <si>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</si>
  <si>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</si>
  <si>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</si>
  <si>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</si>
  <si>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</si>
  <si>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</si>
  <si>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</si>
  <si>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</si>
  <si>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</si>
  <si>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</si>
  <si>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</si>
  <si>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</si>
  <si>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</si>
  <si>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</si>
  <si>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</si>
  <si>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</si>
  <si>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</si>
  <si>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</si>
  <si>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</si>
  <si>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</si>
  <si>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</si>
  <si>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</si>
  <si>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</si>
  <si>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</si>
  <si>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</si>
  <si>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</si>
  <si>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</si>
  <si>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</si>
  <si>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</si>
  <si>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</si>
  <si>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</si>
  <si>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</si>
  <si>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</si>
  <si>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</si>
  <si>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</si>
  <si>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</si>
  <si>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</si>
  <si>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</si>
  <si>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</si>
  <si>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</si>
  <si>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</si>
  <si>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</si>
  <si>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</si>
  <si>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</si>
  <si>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</si>
  <si>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</si>
  <si>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</si>
  <si>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</si>
  <si>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</si>
  <si>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</si>
  <si>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</si>
  <si>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</si>
  <si>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</si>
  <si>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</si>
  <si>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</si>
  <si>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</si>
  <si>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</si>
  <si>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</si>
  <si>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</si>
  <si>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</si>
  <si>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</si>
  <si>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</si>
  <si>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</si>
  <si>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</si>
  <si>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</si>
  <si>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</si>
  <si>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</si>
  <si>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</si>
  <si>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</si>
  <si>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</si>
  <si>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</si>
  <si>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</si>
  <si>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</si>
  <si>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</si>
  <si>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</si>
  <si>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</si>
  <si>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</si>
  <si>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</si>
  <si>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</si>
  <si>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</si>
  <si>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</si>
  <si>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</si>
  <si>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</si>
  <si>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</si>
  <si>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</si>
  <si>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</si>
  <si>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</si>
  <si>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</si>
  <si>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</si>
  <si>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</si>
  <si>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</si>
  <si>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</si>
  <si>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</si>
  <si>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</si>
  <si>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</si>
  <si>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</si>
  <si>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</si>
  <si>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</si>
  <si>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</si>
  <si>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</si>
  <si>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</si>
  <si>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</si>
  <si>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</si>
  <si>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</si>
  <si>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</si>
  <si>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</si>
  <si>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</si>
  <si>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</si>
  <si>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</si>
  <si>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</si>
  <si>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</si>
  <si>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</si>
  <si>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</si>
  <si>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</si>
  <si>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</si>
  <si>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</si>
  <si>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</si>
  <si>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</si>
  <si>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</si>
  <si>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</si>
  <si>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</si>
  <si>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</si>
  <si>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</si>
  <si>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</si>
  <si>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</si>
  <si>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</si>
  <si>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</si>
  <si>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</si>
  <si>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</si>
  <si>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</si>
  <si>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</si>
  <si>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</si>
  <si>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</si>
  <si>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</si>
  <si>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</si>
  <si>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</si>
  <si>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</si>
  <si>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</si>
  <si>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</si>
  <si>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</si>
  <si>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</si>
  <si>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</si>
  <si>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</si>
  <si>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</si>
  <si>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</si>
  <si>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</si>
  <si>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</si>
  <si>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</si>
  <si>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</si>
  <si>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</si>
  <si>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</si>
  <si>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</si>
  <si>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</si>
  <si>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</si>
  <si>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</si>
  <si>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</si>
  <si>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</si>
  <si>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</si>
  <si>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</si>
  <si>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</si>
  <si>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</si>
  <si>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</si>
  <si>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</si>
  <si>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</si>
  <si>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</si>
  <si>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</si>
  <si>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</si>
  <si>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</si>
  <si>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</si>
  <si>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</si>
  <si>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</si>
  <si>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</si>
  <si>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</si>
  <si>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</si>
  <si>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</si>
  <si>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</si>
  <si>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</si>
  <si>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</si>
  <si>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</si>
  <si>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</si>
  <si>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</si>
  <si>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</si>
  <si>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</si>
  <si>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</si>
  <si>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</si>
  <si>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</si>
  <si>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</si>
  <si>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</si>
  <si>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</si>
  <si>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</si>
  <si>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</si>
  <si>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</si>
  <si>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</si>
  <si>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</si>
  <si>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</si>
  <si>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</si>
  <si>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</si>
  <si>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</si>
  <si>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</si>
  <si>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</si>
  <si>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</si>
  <si>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</si>
  <si>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</si>
  <si>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</si>
  <si>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</si>
  <si>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</si>
  <si>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</si>
  <si>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</si>
  <si>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</si>
  <si>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</si>
  <si>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</si>
  <si>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</si>
  <si>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</si>
  <si>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</si>
  <si>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</si>
  <si>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</si>
  <si>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</si>
  <si>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</si>
  <si>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</si>
  <si>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</si>
  <si>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</si>
  <si>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</si>
  <si>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</si>
  <si>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</si>
  <si>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</si>
  <si>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</si>
  <si>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</si>
  <si>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</si>
  <si>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</si>
  <si>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</si>
  <si>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</si>
  <si>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</si>
  <si>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</si>
  <si>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</si>
  <si>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</si>
  <si>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</si>
  <si>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</si>
  <si>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</si>
  <si>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</si>
  <si>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</si>
  <si>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</si>
  <si>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</si>
  <si>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</si>
  <si>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</si>
  <si>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</si>
  <si>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</si>
  <si>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</si>
  <si>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</si>
  <si>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</si>
  <si>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</si>
  <si>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</si>
  <si>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</si>
  <si>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</si>
  <si>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</si>
  <si>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</si>
  <si>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</si>
  <si>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</si>
  <si>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</si>
  <si>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</si>
  <si>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</si>
  <si>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</si>
  <si>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</si>
  <si>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</si>
  <si>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</si>
  <si>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</si>
  <si>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</si>
  <si>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</si>
  <si>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</si>
  <si>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</si>
  <si>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</si>
  <si>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</si>
  <si>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</si>
  <si>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</si>
  <si>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</si>
  <si>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</si>
  <si>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</si>
  <si>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</si>
  <si>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</si>
  <si>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</si>
  <si>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</si>
  <si>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</si>
  <si>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</si>
  <si>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</si>
  <si>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</si>
  <si>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</si>
  <si>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</si>
  <si>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</si>
  <si>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</si>
  <si>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</si>
  <si>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</si>
  <si>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</si>
  <si>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</si>
  <si>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</si>
  <si>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</si>
  <si>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</si>
  <si>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</si>
  <si>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</si>
  <si>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</si>
  <si>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</si>
  <si>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</si>
  <si>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</si>
  <si>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</si>
  <si>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</si>
  <si>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</si>
  <si>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</si>
  <si>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</si>
  <si>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</si>
  <si>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</si>
  <si>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</si>
  <si>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</si>
  <si>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</si>
  <si>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</si>
  <si>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</si>
  <si>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</si>
  <si>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</si>
  <si>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</si>
  <si>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</si>
  <si>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</si>
  <si>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</si>
  <si>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</si>
  <si>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</si>
  <si>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</si>
  <si>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</si>
  <si>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</si>
  <si>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</si>
  <si>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</si>
  <si>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</si>
  <si>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</si>
  <si>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</si>
  <si>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</si>
  <si>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</si>
  <si>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</si>
  <si>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</si>
  <si>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</si>
  <si>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</si>
  <si>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</si>
  <si>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</si>
  <si>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</si>
  <si>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</si>
  <si>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</si>
  <si>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</si>
  <si>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</si>
  <si>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</si>
  <si>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</si>
  <si>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</si>
  <si>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</si>
  <si>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</si>
  <si>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</si>
  <si>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</si>
  <si>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</si>
  <si>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</si>
  <si>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</si>
  <si>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</si>
  <si>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</si>
  <si>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</si>
  <si>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</si>
  <si>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</si>
  <si>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</si>
  <si>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</si>
  <si>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</si>
  <si>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</si>
  <si>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</si>
  <si>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</si>
  <si>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</si>
  <si>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</si>
  <si>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</si>
  <si>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</si>
  <si>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</si>
  <si>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</si>
  <si>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</si>
  <si>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</si>
  <si>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</si>
  <si>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</si>
  <si>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</si>
  <si>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</si>
  <si>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</si>
  <si>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</si>
  <si>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</si>
  <si>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</si>
  <si>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</si>
  <si>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</si>
  <si>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</si>
  <si>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</si>
  <si>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</si>
  <si>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</si>
  <si>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</si>
  <si>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</si>
  <si>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</si>
  <si>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</si>
  <si>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</si>
  <si>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</si>
  <si>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</si>
  <si>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</si>
  <si>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</si>
  <si>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</si>
  <si>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</si>
  <si>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</si>
  <si>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</si>
  <si>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</si>
  <si>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</si>
  <si>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</si>
  <si>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</si>
  <si>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</si>
  <si>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</si>
  <si>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</si>
  <si>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</si>
  <si>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</si>
  <si>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</si>
  <si>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</si>
  <si>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</si>
  <si>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</si>
  <si>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</si>
  <si>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</si>
  <si>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</si>
  <si>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</si>
  <si>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</si>
  <si>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</si>
  <si>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</si>
  <si>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</si>
  <si>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</si>
  <si>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</si>
  <si>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</si>
  <si>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</si>
  <si>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</si>
  <si>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</si>
  <si>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</si>
  <si>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</si>
  <si>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</si>
  <si>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</si>
  <si>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</si>
  <si>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</si>
  <si>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</si>
  <si>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</si>
  <si>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</si>
  <si>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</si>
  <si>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</si>
  <si>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</si>
  <si>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</si>
  <si>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</si>
  <si>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</si>
  <si>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</si>
  <si>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</si>
  <si>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</si>
  <si>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</si>
  <si>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</si>
  <si>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</si>
  <si>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</si>
  <si>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</si>
  <si>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</si>
  <si>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</si>
  <si>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</si>
  <si>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</si>
  <si>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</si>
  <si>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</si>
  <si>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</si>
  <si>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</si>
  <si>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</si>
  <si>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</si>
  <si>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</si>
  <si>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</si>
  <si>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</si>
  <si>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</si>
  <si>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</si>
  <si>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</si>
  <si>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</si>
  <si>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</si>
  <si>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</si>
  <si>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</si>
  <si>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</si>
  <si>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</si>
  <si>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</si>
  <si>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</si>
  <si>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</si>
  <si>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</si>
  <si>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</si>
  <si>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</si>
  <si>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</si>
  <si>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</si>
  <si>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</si>
  <si>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</si>
  <si>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</si>
  <si>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</si>
  <si>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</si>
  <si>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</si>
  <si>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</si>
  <si>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</si>
  <si>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</si>
  <si>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</si>
  <si>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</si>
  <si>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</si>
  <si>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</si>
  <si>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</si>
  <si>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</si>
  <si>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</si>
  <si>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</si>
  <si>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</si>
  <si>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</si>
  <si>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</si>
  <si>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</si>
  <si>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</si>
  <si>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</si>
  <si>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</si>
  <si>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</si>
  <si>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</si>
  <si>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</si>
  <si>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</si>
  <si>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</si>
  <si>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</si>
  <si>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</si>
  <si>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</si>
  <si>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</si>
  <si>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</si>
  <si>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</si>
  <si>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</si>
  <si>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</si>
  <si>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</si>
  <si>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</si>
  <si>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</si>
  <si>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</si>
  <si>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</si>
  <si>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</si>
  <si>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</si>
  <si>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</si>
  <si>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</si>
  <si>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</si>
  <si>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</si>
  <si>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</si>
  <si>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</si>
  <si>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</si>
  <si>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</si>
  <si>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</si>
  <si>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</si>
  <si>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</si>
  <si>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</si>
  <si>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</si>
  <si>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</si>
  <si>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</si>
  <si>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</si>
  <si>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</si>
  <si>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</si>
  <si>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</si>
  <si>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</si>
  <si>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</si>
  <si>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</si>
  <si>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</si>
  <si>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</si>
  <si>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</si>
  <si>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</si>
  <si>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</si>
  <si>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</si>
  <si>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</si>
  <si>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</si>
  <si>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</si>
  <si>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</si>
  <si>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</si>
  <si>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</si>
  <si>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</si>
  <si>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</si>
  <si>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</si>
  <si>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</si>
  <si>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</si>
  <si>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</si>
  <si>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</si>
  <si>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</si>
  <si>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</si>
  <si>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</si>
  <si>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</si>
  <si>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</si>
  <si>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</si>
  <si>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</si>
  <si>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</si>
  <si>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</si>
  <si>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</si>
  <si>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</si>
  <si>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</si>
  <si>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</si>
  <si>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</si>
  <si>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</si>
  <si>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</si>
  <si>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</si>
  <si>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</si>
  <si>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</si>
  <si>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</si>
  <si>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</si>
  <si>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</si>
  <si>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</si>
  <si>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</si>
  <si>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</si>
  <si>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</si>
  <si>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</si>
  <si>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</si>
  <si>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</si>
  <si>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</si>
  <si>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</si>
  <si>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</si>
  <si>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</si>
  <si>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</si>
  <si>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</si>
  <si>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</si>
  <si>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</si>
  <si>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</si>
  <si>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</si>
  <si>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</si>
  <si>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</si>
  <si>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</si>
  <si>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</si>
  <si>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</si>
  <si>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</si>
  <si>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</si>
  <si>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</si>
  <si>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</si>
  <si>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</si>
  <si>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</si>
  <si>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</si>
  <si>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</si>
  <si>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</si>
  <si>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</si>
  <si>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</si>
  <si>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</si>
  <si>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</si>
  <si>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</si>
  <si>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</si>
  <si>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</si>
  <si>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</si>
  <si>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</si>
  <si>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</si>
  <si>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</si>
  <si>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</si>
  <si>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</si>
  <si>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</si>
  <si>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</si>
  <si>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</si>
  <si>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</si>
  <si>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</si>
  <si>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</si>
  <si>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</si>
  <si>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</si>
  <si>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</si>
  <si>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</si>
  <si>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</si>
  <si>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</si>
  <si>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</si>
  <si>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</si>
  <si>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</si>
  <si>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</si>
  <si>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</si>
  <si>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</si>
  <si>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</si>
  <si>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</si>
  <si>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</si>
  <si>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</si>
  <si>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</si>
  <si>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</si>
  <si>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</si>
  <si>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</si>
  <si>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</si>
  <si>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</si>
  <si>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</si>
  <si>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</si>
  <si>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</si>
  <si>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</si>
  <si>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</si>
  <si>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</si>
  <si>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</si>
  <si>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</si>
  <si>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</si>
  <si>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</si>
  <si>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</si>
  <si>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</si>
  <si>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</si>
  <si>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</si>
  <si>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</si>
  <si>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</si>
  <si>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</si>
  <si>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</si>
  <si>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</si>
  <si>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</si>
  <si>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</si>
  <si>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</si>
  <si>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</si>
  <si>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</si>
  <si>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</si>
  <si>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</si>
  <si>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</si>
  <si>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</si>
  <si>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</si>
  <si>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</si>
  <si>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</si>
  <si>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</si>
  <si>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</si>
  <si>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</si>
  <si>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</si>
  <si>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</si>
  <si>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</si>
  <si>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</si>
  <si>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</si>
  <si>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</si>
  <si>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</si>
  <si>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</si>
  <si>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</si>
  <si>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</si>
  <si>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</si>
  <si>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</si>
  <si>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</si>
  <si>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</si>
  <si>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</si>
  <si>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</si>
  <si>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</si>
  <si>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</si>
  <si>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</si>
  <si>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</si>
  <si>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</si>
  <si>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</si>
  <si>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</si>
  <si>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</si>
  <si>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</si>
  <si>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</si>
  <si>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</si>
  <si>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</si>
  <si>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</si>
  <si>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</si>
  <si>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</si>
  <si>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</si>
  <si>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</si>
  <si>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</si>
  <si>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</si>
  <si>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</si>
  <si>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</si>
  <si>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</si>
  <si>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</si>
  <si>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</si>
  <si>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</si>
  <si>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</si>
  <si>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</si>
  <si>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</si>
  <si>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</si>
  <si>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</si>
  <si>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</si>
  <si>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</si>
  <si>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</si>
  <si>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</si>
  <si>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</si>
  <si>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</si>
  <si>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</si>
  <si>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</si>
  <si>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</si>
  <si>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</si>
  <si>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</si>
  <si>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</si>
  <si>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</si>
  <si>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</si>
  <si>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</si>
  <si>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</si>
  <si>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</si>
  <si>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</si>
  <si>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</si>
  <si>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</si>
  <si>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</si>
  <si>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</si>
  <si>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</si>
  <si>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</si>
  <si>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</si>
  <si>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</si>
  <si>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</si>
  <si>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</si>
  <si>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</si>
  <si>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</si>
  <si>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</si>
  <si>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</si>
  <si>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</si>
  <si>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</si>
  <si>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</si>
  <si>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</si>
  <si>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</si>
  <si>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</si>
  <si>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</si>
  <si>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</si>
  <si>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</si>
  <si>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</si>
  <si>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</si>
  <si>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</si>
  <si>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</si>
  <si>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</si>
  <si>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</si>
  <si>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</si>
  <si>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</si>
  <si>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</si>
  <si>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</si>
  <si>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</si>
  <si>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</si>
  <si>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</si>
  <si>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</si>
  <si>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</si>
  <si>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</si>
  <si>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</si>
  <si>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</si>
  <si>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</si>
  <si>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</si>
  <si>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</si>
  <si>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</si>
  <si>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</si>
  <si>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</si>
  <si>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</si>
  <si>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</si>
  <si>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</si>
  <si>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</si>
  <si>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</si>
  <si>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</si>
  <si>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</si>
  <si>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</si>
  <si>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</si>
  <si>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</si>
  <si>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</si>
  <si>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</si>
  <si>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</si>
  <si>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</si>
  <si>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</si>
  <si>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</si>
  <si>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</si>
  <si>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</si>
  <si>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</si>
  <si>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</si>
  <si>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</si>
  <si>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</si>
  <si>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</si>
  <si>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</si>
  <si>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</si>
  <si>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</si>
  <si>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</si>
  <si>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</si>
  <si>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</si>
  <si>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</si>
  <si>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</si>
  <si>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</si>
  <si>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</si>
  <si>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</si>
  <si>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</si>
  <si>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</si>
  <si>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</si>
  <si>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</si>
  <si>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</si>
  <si>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</si>
  <si>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</si>
  <si>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</si>
  <si>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</si>
  <si>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</si>
  <si>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</si>
  <si>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</si>
  <si>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</si>
  <si>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</si>
  <si>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</si>
  <si>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</si>
  <si>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</si>
  <si>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</si>
  <si>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</si>
  <si>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</si>
  <si>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</si>
  <si>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</si>
  <si>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</si>
  <si>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</si>
  <si>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</si>
  <si>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</si>
  <si>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</si>
  <si>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</si>
  <si>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</si>
  <si>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</si>
  <si>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</si>
  <si>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</si>
  <si>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</si>
  <si>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</si>
  <si>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</si>
  <si>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</si>
  <si>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</si>
  <si>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</si>
  <si>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</si>
  <si>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</si>
  <si>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</si>
  <si>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</si>
  <si>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</si>
  <si>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</si>
  <si>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</si>
  <si>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</si>
  <si>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</si>
  <si>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</si>
  <si>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</si>
  <si>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</si>
  <si>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</si>
  <si>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</si>
  <si>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</si>
  <si>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</si>
  <si>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</si>
  <si>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</si>
  <si>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</si>
  <si>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</si>
  <si>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</si>
  <si>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</si>
  <si>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</si>
  <si>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</si>
  <si>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</si>
  <si>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</si>
  <si>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</si>
  <si>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</si>
  <si>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</si>
  <si>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</si>
  <si>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</si>
  <si>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</si>
  <si>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</si>
  <si>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</si>
  <si>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</si>
  <si>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</si>
  <si>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</si>
  <si>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</si>
  <si>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</si>
  <si>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</si>
  <si>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</si>
  <si>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</si>
  <si>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</si>
  <si>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</si>
  <si>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</si>
  <si>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</si>
  <si>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</si>
  <si>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</si>
  <si>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</si>
  <si>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</si>
  <si>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</si>
  <si>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</si>
  <si>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</si>
  <si>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</si>
  <si>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</si>
  <si>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</si>
  <si>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</si>
  <si>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</si>
  <si>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</si>
  <si>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</si>
  <si>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</si>
  <si>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</si>
  <si>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</si>
  <si>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</si>
  <si>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</si>
  <si>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</si>
  <si>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</si>
  <si>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</si>
  <si>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</si>
  <si>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</si>
  <si>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</si>
  <si>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</si>
  <si>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</si>
  <si>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</si>
  <si>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</si>
  <si>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</si>
  <si>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</si>
  <si>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</si>
  <si>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</si>
  <si>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</si>
  <si>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</si>
  <si>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</si>
  <si>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</si>
  <si>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</si>
  <si>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</si>
  <si>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</si>
  <si>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</si>
  <si>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</si>
  <si>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</si>
  <si>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</si>
  <si>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</si>
  <si>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</si>
  <si>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</si>
  <si>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</si>
  <si>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</si>
  <si>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</si>
  <si>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</si>
  <si>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</si>
  <si>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</si>
  <si>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</si>
  <si>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</si>
  <si>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</si>
  <si>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</si>
  <si>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</si>
  <si>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</si>
  <si>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</si>
  <si>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</si>
  <si>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</si>
  <si>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</si>
  <si>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</si>
  <si>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</si>
  <si>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</si>
  <si>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</si>
  <si>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</si>
  <si>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</si>
  <si>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</si>
  <si>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</si>
  <si>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</si>
  <si>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</si>
  <si>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</si>
  <si>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</si>
  <si>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</si>
  <si>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</si>
  <si>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</si>
  <si>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</si>
  <si>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</si>
  <si>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</si>
  <si>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</si>
  <si>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</si>
  <si>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</si>
  <si>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</si>
  <si>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</si>
  <si>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</si>
  <si>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</si>
  <si>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</si>
  <si>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</si>
  <si>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</si>
  <si>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</si>
  <si>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</si>
  <si>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</si>
  <si>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</si>
  <si>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</si>
  <si>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</si>
  <si>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</si>
  <si>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</si>
  <si>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</si>
  <si>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</si>
  <si>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</si>
  <si>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</si>
  <si>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</si>
  <si>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</si>
  <si>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</si>
  <si>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</si>
  <si>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</si>
  <si>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</si>
  <si>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</si>
  <si>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</si>
  <si>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</si>
  <si>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</si>
  <si>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</si>
  <si>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</si>
  <si>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</si>
  <si>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</si>
  <si>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</si>
  <si>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</si>
  <si>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</si>
  <si>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</si>
  <si>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</si>
  <si>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</si>
  <si>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</si>
  <si>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</si>
  <si>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</si>
  <si>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</si>
  <si>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</si>
  <si>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</si>
  <si>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</si>
  <si>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</si>
  <si>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</si>
  <si>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</si>
  <si>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</si>
  <si>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</si>
  <si>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</si>
  <si>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</si>
  <si>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</si>
  <si>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</si>
  <si>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</si>
  <si>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</si>
  <si>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</si>
  <si>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</si>
  <si>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</si>
  <si>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</si>
  <si>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</si>
  <si>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</si>
  <si>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</si>
  <si>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</si>
  <si>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</si>
  <si>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</si>
  <si>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</si>
  <si>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</si>
  <si>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</si>
  <si>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</si>
  <si>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</si>
  <si>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</si>
  <si>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</si>
  <si>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</si>
  <si>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</si>
  <si>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</si>
  <si>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</si>
  <si>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</si>
  <si>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</si>
  <si>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</si>
  <si>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</si>
  <si>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</si>
  <si>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</si>
  <si>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</si>
  <si>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</si>
  <si>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</si>
  <si>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</si>
  <si>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</si>
  <si>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</si>
  <si>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</si>
  <si>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</si>
  <si>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</si>
  <si>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</si>
  <si>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</si>
  <si>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</si>
  <si>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</si>
  <si>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</si>
  <si>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</si>
  <si>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</si>
  <si>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</si>
  <si>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</si>
  <si>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</si>
  <si>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</si>
  <si>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</si>
  <si>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</si>
  <si>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</si>
  <si>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</si>
  <si>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</si>
  <si>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</si>
  <si>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</si>
  <si>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</si>
  <si>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</si>
  <si>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</si>
  <si>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</si>
  <si>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</si>
  <si>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</si>
  <si>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</si>
  <si>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</si>
  <si>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</si>
  <si>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</si>
  <si>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</si>
  <si>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</si>
  <si>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</si>
  <si>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</si>
  <si>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</si>
  <si>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</si>
  <si>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</si>
  <si>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</si>
  <si>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</si>
  <si>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</si>
  <si>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</si>
  <si>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</si>
  <si>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</si>
  <si>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</si>
  <si>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</si>
  <si>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</si>
  <si>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</si>
  <si>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</si>
  <si>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</si>
  <si>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</si>
  <si>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</si>
  <si>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</si>
  <si>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</si>
  <si>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</si>
  <si>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</si>
  <si>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</si>
  <si>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</si>
  <si>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</si>
  <si>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</si>
  <si>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</si>
  <si>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</si>
  <si>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</si>
  <si>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</si>
  <si>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</si>
  <si>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</si>
  <si>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</si>
  <si>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</si>
  <si>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</si>
  <si>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</si>
  <si>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</si>
  <si>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</si>
  <si>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</si>
  <si>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</si>
  <si>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</si>
  <si>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</si>
  <si>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</si>
  <si>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</si>
  <si>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</si>
  <si>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</si>
  <si>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</si>
  <si>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</si>
  <si>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</si>
  <si>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</si>
  <si>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</si>
  <si>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</si>
  <si>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</si>
  <si>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</si>
  <si>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</si>
  <si>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</si>
  <si>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</si>
  <si>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</si>
  <si>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</si>
  <si>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</si>
  <si>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</si>
  <si>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</si>
  <si>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</si>
  <si>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</si>
  <si>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</si>
  <si>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</si>
  <si>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</si>
  <si>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</si>
  <si>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</si>
  <si>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</si>
  <si>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</si>
  <si>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</si>
  <si>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</si>
  <si>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</si>
  <si>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</si>
  <si>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</si>
  <si>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</si>
  <si>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</si>
  <si>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</si>
  <si>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</si>
  <si>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</si>
  <si>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</si>
  <si>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</si>
  <si>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</si>
  <si>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</si>
  <si>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</si>
  <si>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</si>
  <si>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</si>
  <si>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</si>
  <si>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</si>
  <si>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</si>
  <si>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</si>
  <si>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</si>
  <si>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</si>
  <si>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</si>
  <si>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</si>
  <si>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</si>
  <si>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</si>
  <si>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</si>
  <si>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</si>
  <si>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</si>
  <si>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</si>
  <si>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</si>
  <si>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</si>
  <si>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</si>
  <si>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</si>
  <si>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</si>
  <si>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</si>
  <si>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</si>
  <si>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</si>
  <si>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</si>
  <si>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</si>
  <si>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</si>
  <si>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</si>
  <si>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</si>
  <si>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</si>
  <si>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</si>
  <si>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</si>
  <si>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</si>
  <si>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</si>
  <si>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</si>
  <si>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</si>
  <si>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</si>
  <si>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</si>
  <si>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</si>
  <si>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</si>
  <si>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</si>
  <si>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</si>
  <si>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</si>
  <si>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</si>
  <si>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</si>
  <si>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</si>
  <si>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</si>
  <si>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</si>
  <si>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</si>
  <si>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</si>
  <si>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</si>
  <si>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</si>
  <si>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</si>
  <si>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</si>
  <si>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</si>
  <si>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</si>
  <si>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</si>
  <si>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</si>
  <si>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</si>
  <si>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</si>
  <si>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</si>
  <si>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</si>
  <si>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</si>
  <si>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</si>
  <si>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</si>
  <si>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</si>
  <si>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</si>
  <si>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</si>
  <si>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</si>
  <si>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</si>
  <si>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</si>
  <si>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</si>
  <si>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</si>
  <si>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</si>
  <si>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</si>
  <si>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</si>
  <si>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</si>
  <si>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</si>
  <si>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</si>
  <si>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</si>
  <si>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</si>
  <si>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</si>
  <si>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</si>
  <si>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</si>
  <si>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</si>
  <si>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</si>
  <si>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</si>
  <si>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</si>
  <si>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</si>
  <si>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</si>
  <si>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</si>
  <si>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</si>
  <si>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</si>
  <si>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</si>
  <si>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</si>
  <si>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</si>
  <si>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</si>
  <si>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</si>
  <si>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</si>
  <si>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</si>
  <si>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</si>
  <si>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</si>
  <si>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</si>
  <si>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</si>
  <si>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</si>
  <si>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</si>
  <si>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</si>
  <si>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</si>
  <si>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</si>
  <si>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</si>
  <si>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</si>
  <si>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</si>
  <si>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</si>
  <si>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</si>
  <si>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</si>
  <si>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</si>
  <si>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</si>
  <si>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</si>
  <si>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</si>
  <si>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</si>
  <si>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</si>
  <si>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</si>
  <si>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</si>
  <si>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</si>
  <si>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</si>
  <si>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</si>
  <si>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</si>
  <si>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</si>
  <si>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</si>
  <si>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</si>
  <si>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</si>
  <si>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</si>
  <si>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</si>
  <si>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</si>
  <si>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</si>
  <si>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</si>
  <si>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</si>
  <si>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</si>
  <si>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</si>
  <si>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</si>
  <si>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</si>
  <si>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</si>
  <si>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</si>
  <si>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</si>
  <si>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</si>
  <si>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</si>
  <si>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</si>
  <si>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</si>
  <si>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</si>
  <si>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</si>
  <si>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</si>
  <si>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</si>
  <si>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</si>
  <si>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</si>
  <si>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</si>
  <si>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</si>
  <si>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</si>
  <si>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</si>
  <si>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</si>
  <si>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</si>
  <si>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</si>
  <si>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</si>
  <si>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</si>
  <si>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</si>
  <si>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</si>
  <si>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</si>
  <si>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</si>
  <si>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</si>
  <si>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</si>
  <si>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</si>
  <si>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</si>
  <si>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</si>
  <si>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</si>
  <si>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</si>
  <si>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</si>
  <si>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</si>
  <si>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</si>
  <si>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</si>
  <si>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</si>
  <si>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</si>
  <si>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</si>
  <si>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</si>
  <si>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</si>
  <si>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</si>
  <si>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</si>
  <si>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</si>
  <si>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</si>
  <si>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</si>
  <si>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</si>
  <si>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</si>
  <si>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</si>
  <si>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</si>
  <si>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</si>
  <si>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</si>
  <si>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</si>
  <si>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</si>
  <si>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</si>
  <si>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</si>
  <si>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</si>
  <si>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</si>
  <si>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</si>
  <si>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</si>
  <si>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</si>
  <si>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</si>
  <si>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</si>
  <si>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</si>
  <si>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</si>
  <si>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</si>
  <si>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</si>
  <si>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</si>
  <si>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</si>
  <si>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</si>
  <si>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</si>
  <si>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</si>
  <si>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</si>
  <si>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</si>
  <si>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</si>
  <si>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</si>
  <si>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</si>
  <si>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</si>
  <si>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</si>
  <si>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</si>
  <si>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</si>
  <si>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</si>
  <si>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</si>
  <si>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</si>
  <si>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</si>
  <si>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</si>
  <si>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</si>
  <si>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</si>
  <si>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</si>
  <si>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</si>
  <si>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</si>
  <si>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</si>
  <si>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</si>
  <si>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</si>
  <si>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</si>
  <si>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</si>
  <si>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</si>
  <si>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</si>
  <si>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</si>
  <si>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</si>
  <si>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</si>
  <si>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</si>
  <si>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</si>
  <si>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</si>
  <si>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</si>
  <si>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</si>
  <si>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</si>
  <si>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</si>
  <si>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</si>
  <si>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</si>
  <si>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</si>
  <si>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</si>
  <si>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</si>
  <si>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</si>
  <si>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</si>
  <si>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</si>
  <si>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</si>
  <si>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</si>
  <si>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</si>
  <si>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</si>
  <si>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</si>
  <si>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</si>
  <si>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</si>
  <si>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</si>
  <si>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</si>
  <si>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</si>
  <si>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</si>
  <si>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</si>
  <si>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</si>
  <si>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</si>
  <si>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</si>
  <si>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</si>
  <si>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</si>
  <si>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</si>
  <si>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</si>
  <si>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</si>
  <si>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</si>
  <si>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</si>
  <si>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</si>
  <si>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</si>
  <si>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</si>
  <si>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</si>
  <si>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</si>
  <si>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</si>
  <si>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</si>
  <si>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</si>
  <si>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</si>
  <si>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</si>
  <si>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</si>
  <si>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</si>
  <si>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</si>
  <si>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</si>
  <si>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</si>
  <si>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</si>
  <si>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</si>
  <si>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</si>
  <si>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</si>
  <si>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</si>
  <si>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</si>
  <si>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</si>
  <si>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</si>
  <si>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</si>
  <si>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</si>
  <si>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</si>
  <si>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</si>
  <si>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</si>
  <si>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</si>
  <si>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</si>
  <si>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</si>
  <si>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</si>
  <si>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</si>
  <si>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</si>
  <si>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</si>
  <si>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</si>
  <si>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</si>
  <si>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</si>
  <si>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</si>
  <si>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</si>
  <si>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</si>
  <si>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</si>
  <si>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</si>
  <si>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</si>
  <si>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</si>
  <si>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</si>
  <si>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</si>
  <si>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</si>
  <si>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</si>
  <si>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</si>
  <si>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</si>
  <si>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</si>
  <si>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</si>
  <si>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</si>
  <si>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</si>
  <si>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</si>
  <si>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</si>
  <si>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</si>
  <si>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</si>
  <si>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</si>
  <si>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</si>
  <si>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</si>
  <si>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</si>
  <si>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</si>
  <si>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</si>
  <si>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</si>
  <si>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</si>
  <si>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</si>
  <si>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</si>
  <si>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</si>
  <si>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</si>
  <si>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</si>
  <si>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</si>
  <si>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</si>
  <si>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</si>
  <si>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</si>
  <si>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</si>
  <si>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</si>
  <si>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</si>
  <si>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</si>
  <si>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</si>
  <si>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</si>
  <si>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</si>
  <si>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</si>
  <si>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</si>
  <si>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</si>
  <si>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</si>
  <si>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</si>
  <si>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</si>
  <si>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</si>
  <si>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</si>
  <si>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</si>
  <si>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</si>
  <si>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</si>
  <si>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</si>
  <si>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</si>
  <si>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</si>
  <si>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</si>
  <si>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</si>
  <si>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</si>
  <si>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</si>
  <si>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</si>
  <si>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</si>
  <si>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</si>
  <si>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</si>
  <si>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</si>
  <si>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</si>
  <si>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</si>
  <si>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</si>
  <si>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</si>
  <si>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</si>
  <si>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</si>
  <si>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</si>
  <si>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</si>
  <si>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</si>
  <si>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</si>
  <si>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</si>
  <si>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</si>
  <si>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</si>
  <si>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</si>
  <si>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</si>
  <si>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</si>
  <si>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</si>
  <si>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</si>
  <si>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</si>
  <si>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</si>
  <si>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</si>
  <si>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</si>
  <si>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</si>
  <si>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</si>
  <si>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</si>
  <si>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</si>
  <si>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</si>
  <si>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</si>
  <si>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</si>
  <si>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</si>
  <si>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</si>
  <si>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</si>
  <si>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</si>
  <si>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</si>
  <si>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</si>
  <si>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</si>
  <si>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</si>
  <si>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</si>
  <si>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</si>
  <si>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</si>
  <si>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</si>
  <si>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</si>
  <si>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</si>
  <si>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</si>
  <si>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</si>
  <si>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</si>
  <si>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</si>
  <si>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</si>
  <si>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</si>
  <si>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</si>
  <si>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</si>
  <si>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</si>
  <si>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</si>
  <si>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</si>
  <si>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</si>
  <si>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</si>
  <si>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</si>
  <si>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</si>
  <si>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</si>
  <si>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</si>
  <si>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</si>
  <si>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</si>
  <si>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</si>
  <si>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</si>
  <si>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</si>
  <si>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</si>
  <si>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</si>
  <si>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</si>
  <si>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</si>
  <si>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</si>
  <si>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</si>
  <si>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</si>
  <si>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</si>
  <si>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</si>
  <si>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</si>
  <si>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</si>
  <si>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</si>
  <si>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</si>
  <si>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</si>
  <si>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</si>
  <si>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</si>
  <si>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</si>
  <si>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</si>
  <si>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</si>
  <si>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</si>
  <si>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</si>
  <si>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</si>
  <si>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</si>
  <si>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</si>
  <si>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</si>
  <si>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</si>
  <si>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</si>
  <si>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</si>
  <si>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</si>
  <si>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</si>
  <si>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</si>
  <si>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</si>
  <si>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</si>
  <si>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</si>
  <si>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</si>
  <si>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</si>
  <si>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</si>
  <si>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</si>
  <si>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</si>
  <si>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</si>
  <si>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</si>
  <si>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</si>
  <si>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</si>
  <si>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</si>
  <si>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</si>
  <si>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</si>
  <si>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</si>
  <si>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</si>
  <si>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</si>
  <si>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</si>
  <si>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</si>
  <si>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</si>
  <si>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</si>
  <si>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</si>
  <si>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</si>
  <si>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</si>
  <si>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</si>
  <si>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</si>
  <si>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</si>
  <si>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</si>
  <si>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</si>
  <si>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</si>
  <si>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</si>
  <si>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</si>
  <si>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</si>
  <si>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</si>
  <si>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</si>
  <si>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</si>
  <si>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</si>
  <si>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</si>
  <si>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</si>
  <si>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</si>
  <si>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</si>
  <si>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</si>
  <si>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</si>
  <si>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</si>
  <si>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</si>
  <si>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</si>
  <si>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</si>
  <si>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</si>
  <si>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</si>
  <si>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</si>
  <si>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</si>
  <si>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</si>
  <si>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</si>
  <si>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</si>
  <si>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</si>
  <si>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</si>
  <si>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</si>
  <si>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</si>
  <si>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</si>
  <si>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</si>
  <si>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</si>
  <si>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</si>
  <si>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</si>
  <si>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</si>
  <si>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</si>
  <si>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</si>
  <si>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</si>
  <si>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</si>
  <si>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</si>
  <si>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</si>
  <si>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</si>
  <si>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</si>
  <si>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</si>
  <si>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</si>
  <si>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</si>
  <si>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</si>
  <si>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</si>
  <si>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</si>
  <si>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</si>
  <si>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</si>
  <si>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</si>
  <si>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</si>
  <si>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</si>
  <si>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</si>
  <si>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</si>
  <si>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</si>
  <si>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</si>
  <si>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</si>
  <si>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</si>
  <si>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</si>
  <si>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</si>
  <si>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</si>
  <si>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</si>
  <si>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</si>
  <si>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</si>
  <si>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</si>
  <si>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</si>
  <si>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</si>
  <si>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</si>
  <si>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</si>
  <si>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</si>
  <si>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</si>
  <si>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</si>
  <si>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</si>
  <si>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</si>
  <si>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</si>
  <si>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</si>
  <si>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</si>
  <si>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</si>
  <si>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</si>
  <si>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</si>
  <si>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</si>
  <si>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</si>
  <si>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</si>
  <si>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</si>
  <si>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</si>
  <si>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</si>
  <si>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</si>
  <si>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</si>
  <si>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</si>
  <si>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</si>
  <si>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</si>
  <si>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</si>
  <si>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</si>
  <si>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</si>
  <si>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</si>
  <si>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</si>
  <si>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</si>
  <si>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</si>
  <si>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</si>
  <si>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</si>
  <si>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</si>
  <si>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</si>
  <si>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</si>
  <si>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</si>
  <si>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</si>
  <si>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</si>
  <si>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</si>
  <si>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</si>
  <si>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</si>
  <si>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</si>
  <si>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</si>
  <si>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</si>
  <si>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</si>
  <si>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</si>
  <si>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</si>
  <si>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</si>
  <si>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</si>
  <si>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</si>
  <si>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</si>
  <si>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</si>
  <si>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</si>
  <si>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</si>
  <si>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</si>
  <si>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</si>
  <si>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</si>
  <si>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</si>
  <si>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</si>
  <si>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</si>
  <si>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</si>
  <si>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</si>
  <si>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</si>
  <si>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</si>
  <si>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</si>
  <si>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</si>
  <si>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</si>
  <si>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</si>
  <si>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</si>
  <si>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</si>
  <si>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</si>
  <si>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</si>
  <si>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</si>
  <si>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</si>
  <si>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</si>
  <si>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</si>
  <si>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</si>
  <si>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</si>
  <si>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</si>
  <si>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</si>
  <si>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</si>
  <si>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</si>
  <si>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</si>
  <si>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</si>
  <si>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</si>
  <si>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</si>
  <si>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</si>
  <si>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</si>
  <si>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</si>
  <si>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</si>
  <si>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</si>
  <si>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</si>
  <si>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</si>
  <si>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</si>
  <si>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</si>
  <si>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</si>
  <si>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</si>
  <si>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</si>
  <si>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</si>
  <si>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</si>
  <si>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</si>
  <si>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</si>
  <si>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</si>
  <si>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</si>
  <si>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</si>
  <si>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</si>
  <si>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</si>
  <si>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</si>
  <si>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</si>
  <si>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</si>
  <si>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</si>
  <si>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</si>
  <si>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</si>
  <si>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</si>
  <si>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</si>
  <si>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</si>
  <si>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</si>
  <si>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</si>
  <si>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</si>
  <si>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</si>
  <si>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</si>
  <si>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</si>
  <si>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</si>
  <si>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</si>
  <si>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</si>
  <si>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</si>
  <si>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</si>
  <si>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</si>
  <si>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</si>
  <si>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</si>
  <si>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</si>
  <si>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</si>
  <si>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</si>
  <si>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</si>
  <si>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</si>
  <si>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</si>
  <si>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</si>
  <si>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</si>
  <si>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</si>
  <si>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</si>
  <si>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</si>
  <si>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</si>
  <si>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</si>
  <si>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</si>
  <si>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</si>
  <si>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</si>
  <si>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</si>
  <si>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</si>
  <si>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</si>
  <si>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</si>
  <si>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</si>
  <si>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</si>
  <si>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</si>
  <si>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</si>
  <si>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</si>
  <si>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</si>
  <si>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</si>
  <si>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</si>
  <si>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</si>
  <si>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</si>
  <si>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</si>
  <si>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</si>
  <si>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</si>
  <si>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</si>
  <si>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</si>
  <si>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</si>
  <si>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</si>
  <si>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</si>
  <si>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</si>
  <si>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</si>
  <si>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</si>
  <si>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</si>
  <si>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</si>
  <si>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</si>
  <si>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</si>
  <si>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</si>
  <si>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</si>
  <si>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</si>
  <si>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</si>
  <si>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</si>
  <si>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</si>
  <si>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</si>
  <si>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</si>
  <si>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</si>
  <si>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</si>
  <si>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</si>
  <si>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</si>
  <si>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</si>
  <si>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</si>
  <si>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</si>
  <si>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</si>
  <si>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</si>
  <si>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</si>
  <si>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</si>
  <si>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</si>
  <si>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</si>
  <si>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</si>
  <si>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</si>
  <si>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</si>
  <si>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</si>
  <si>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</si>
  <si>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</si>
  <si>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</si>
  <si>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</si>
  <si>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</si>
  <si>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</si>
  <si>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</si>
  <si>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</si>
  <si>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</si>
  <si>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</si>
  <si>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</si>
  <si>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</si>
  <si>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</si>
  <si>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</si>
  <si>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</si>
  <si>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</si>
  <si>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</si>
  <si>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</si>
  <si>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</si>
  <si>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</si>
  <si>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</si>
  <si>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</si>
  <si>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</si>
  <si>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</si>
  <si>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</si>
  <si>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</si>
  <si>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</si>
  <si>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</si>
  <si>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</si>
  <si>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</si>
  <si>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</si>
  <si>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</si>
  <si>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</si>
  <si>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</si>
  <si>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</si>
  <si>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</si>
  <si>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</si>
  <si>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</si>
  <si>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</si>
  <si>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</si>
  <si>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</si>
  <si>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</si>
  <si>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</si>
  <si>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</si>
  <si>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</si>
  <si>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</si>
  <si>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</si>
  <si>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</si>
  <si>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</si>
  <si>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</si>
  <si>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</si>
  <si>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</si>
  <si>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</si>
  <si>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</si>
  <si>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</si>
  <si>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</si>
  <si>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</si>
  <si>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</si>
  <si>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</si>
  <si>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</si>
  <si>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</si>
  <si>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</si>
  <si>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</si>
  <si>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</si>
  <si>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</si>
  <si>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</si>
  <si>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</si>
  <si>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</si>
  <si>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</si>
  <si>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</si>
  <si>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</si>
  <si>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</si>
  <si>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</si>
  <si>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</si>
  <si>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</si>
  <si>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</si>
  <si>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</si>
  <si>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</si>
  <si>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</si>
  <si>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</si>
  <si>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</si>
  <si>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</si>
  <si>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</si>
  <si>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</si>
  <si>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</si>
  <si>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</si>
  <si>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</si>
  <si>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</si>
  <si>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</si>
  <si>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</si>
  <si>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</si>
  <si>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</si>
  <si>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</si>
  <si>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</si>
  <si>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</si>
  <si>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</si>
  <si>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</si>
  <si>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</si>
  <si>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</si>
  <si>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</si>
  <si>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</si>
  <si>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</si>
  <si>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</si>
  <si>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</si>
  <si>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</si>
  <si>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</si>
  <si>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</si>
  <si>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</si>
  <si>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</si>
  <si>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</si>
  <si>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</si>
  <si>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</si>
  <si>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</si>
  <si>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</si>
  <si>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</si>
  <si>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</si>
  <si>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</si>
  <si>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</si>
  <si>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</si>
  <si>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</si>
  <si>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</si>
  <si>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</si>
  <si>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</si>
  <si>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</si>
  <si>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</si>
  <si>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</si>
  <si>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</si>
  <si>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</si>
  <si>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</si>
  <si>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</si>
  <si>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</si>
  <si>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</si>
  <si>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</si>
  <si>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</si>
  <si>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</si>
  <si>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</si>
  <si>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</si>
  <si>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</si>
  <si>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</si>
  <si>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</si>
  <si>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</si>
  <si>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</si>
  <si>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</si>
  <si>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</si>
  <si>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</si>
  <si>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</si>
  <si>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</si>
  <si>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</si>
  <si>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</si>
  <si>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</si>
  <si>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</si>
  <si>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</si>
  <si>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</si>
  <si>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</si>
  <si>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</si>
  <si>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</si>
  <si>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</si>
  <si>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</si>
  <si>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</si>
  <si>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</si>
  <si>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</si>
  <si>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</si>
  <si>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</si>
  <si>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</si>
  <si>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</si>
  <si>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</si>
  <si>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</si>
  <si>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</si>
  <si>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</si>
  <si>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</si>
  <si>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</si>
  <si>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</si>
  <si>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</si>
  <si>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</si>
  <si>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</si>
  <si>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</si>
  <si>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</si>
  <si>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</si>
  <si>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</si>
  <si>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</si>
  <si>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</si>
  <si>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</si>
  <si>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</si>
  <si>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</si>
  <si>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</si>
  <si>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</si>
  <si>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</si>
  <si>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</si>
  <si>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</si>
  <si>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</si>
  <si>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</si>
  <si>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</si>
  <si>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</si>
  <si>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</si>
  <si>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</si>
  <si>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</si>
  <si>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</si>
  <si>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</si>
  <si>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</si>
  <si>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</si>
  <si>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</si>
  <si>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</si>
  <si>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</si>
  <si>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</si>
  <si>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</si>
  <si>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</si>
  <si>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</si>
  <si>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</si>
  <si>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</si>
  <si>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</si>
  <si>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</si>
  <si>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</si>
  <si>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</si>
  <si>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</si>
  <si>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</si>
  <si>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</si>
  <si>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</si>
  <si>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</si>
  <si>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</si>
  <si>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</si>
  <si>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</si>
  <si>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</si>
  <si>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</si>
  <si>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</si>
  <si>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</si>
  <si>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</si>
  <si>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</si>
  <si>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</si>
  <si>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</si>
  <si>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</si>
  <si>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</si>
  <si>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</si>
  <si>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</si>
  <si>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</si>
  <si>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</si>
  <si>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</si>
  <si>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</si>
  <si>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</si>
  <si>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</si>
  <si>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</si>
  <si>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</si>
  <si>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</si>
  <si>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</si>
  <si>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</si>
  <si>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</si>
  <si>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</si>
  <si>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</si>
  <si>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</si>
  <si>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</si>
  <si>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</si>
  <si>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</si>
  <si>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</si>
  <si>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</si>
  <si>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</si>
  <si>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</si>
  <si>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</si>
  <si>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</si>
  <si>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</si>
  <si>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</si>
  <si>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</si>
  <si>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</si>
  <si>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</si>
  <si>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</si>
  <si>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</si>
  <si>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</si>
  <si>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</si>
  <si>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</si>
  <si>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</si>
  <si>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</si>
  <si>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</si>
  <si>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</si>
  <si>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</si>
  <si>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</si>
  <si>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</si>
  <si>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</si>
  <si>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</si>
  <si>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</si>
  <si>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</si>
  <si>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</si>
  <si>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</si>
  <si>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</si>
  <si>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</si>
  <si>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</si>
  <si>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</si>
  <si>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</si>
  <si>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</si>
  <si>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</si>
  <si>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</si>
  <si>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</si>
  <si>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</si>
  <si>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</si>
  <si>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</si>
  <si>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</si>
  <si>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</si>
  <si>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</si>
  <si>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</si>
  <si>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</si>
  <si>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</si>
  <si>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</si>
  <si>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</si>
  <si>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</si>
  <si>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</si>
  <si>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</si>
  <si>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</si>
  <si>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</si>
  <si>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</si>
  <si>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</si>
  <si>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</si>
  <si>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</si>
  <si>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</si>
  <si>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</si>
  <si>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</si>
  <si>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</si>
  <si>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</si>
  <si>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</si>
  <si>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</si>
  <si>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</si>
  <si>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</si>
  <si>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</si>
  <si>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</si>
  <si>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</si>
  <si>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</si>
  <si>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</si>
  <si>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</si>
  <si>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</si>
  <si>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</si>
  <si>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</si>
  <si>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</si>
  <si>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</si>
  <si>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</si>
  <si>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</si>
  <si>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</si>
  <si>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</si>
  <si>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</si>
  <si>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</si>
  <si>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</si>
  <si>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</si>
  <si>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</si>
  <si>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</si>
  <si>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</si>
  <si>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</si>
  <si>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</si>
  <si>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</si>
  <si>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</si>
  <si>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</si>
  <si>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</si>
  <si>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</si>
  <si>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</si>
  <si>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</si>
  <si>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</si>
  <si>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</si>
  <si>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</si>
  <si>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</si>
  <si>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</si>
  <si>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</si>
  <si>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</si>
  <si>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</si>
  <si>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</si>
  <si>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</si>
  <si>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</si>
  <si>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</si>
  <si>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</si>
  <si>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</si>
  <si>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</si>
  <si>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</si>
  <si>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</si>
  <si>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</si>
  <si>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</si>
  <si>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</si>
  <si>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</si>
  <si>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</si>
  <si>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</si>
  <si>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</si>
  <si>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</si>
  <si>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</si>
  <si>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</si>
  <si>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</si>
  <si>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</si>
  <si>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</si>
  <si>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</si>
  <si>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</si>
  <si>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</si>
  <si>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</si>
  <si>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</si>
  <si>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</si>
  <si>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</si>
  <si>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</si>
  <si>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</si>
  <si>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</si>
  <si>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</si>
  <si>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</si>
  <si>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</si>
  <si>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</si>
  <si>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</si>
  <si>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</si>
  <si>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</si>
  <si>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</si>
  <si>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</si>
  <si>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</si>
  <si>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</si>
  <si>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</si>
  <si>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</si>
  <si>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</si>
  <si>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</si>
  <si>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</si>
  <si>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</si>
  <si>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</si>
  <si>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</si>
  <si>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</si>
  <si>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</si>
  <si>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</si>
  <si>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</si>
  <si>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</si>
  <si>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</si>
  <si>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</si>
  <si>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</si>
  <si>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</si>
  <si>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</si>
  <si>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</si>
  <si>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</si>
  <si>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</si>
  <si>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</si>
  <si>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</si>
  <si>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</si>
  <si>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</si>
  <si>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</si>
  <si>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</si>
  <si>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</si>
  <si>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</si>
  <si>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</si>
  <si>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</si>
  <si>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</si>
  <si>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</si>
  <si>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</si>
  <si>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</si>
  <si>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</si>
  <si>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</si>
  <si>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</si>
  <si>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</si>
  <si>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</si>
  <si>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</si>
  <si>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</si>
  <si>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</si>
  <si>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</si>
  <si>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</si>
  <si>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</si>
  <si>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</si>
  <si>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</si>
  <si>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</si>
  <si>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</si>
  <si>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</si>
  <si>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</si>
  <si>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</si>
  <si>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</si>
  <si>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</si>
  <si>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</si>
  <si>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</si>
  <si>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</si>
  <si>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</si>
  <si>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</si>
  <si>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</si>
  <si>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</si>
  <si>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</si>
  <si>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</si>
  <si>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</si>
  <si>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</si>
  <si>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</si>
  <si>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</si>
  <si>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</si>
  <si>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</si>
  <si>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</si>
  <si>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</si>
  <si>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</si>
  <si>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</si>
  <si>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</si>
  <si>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</si>
  <si>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</si>
  <si>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</si>
  <si>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</si>
  <si>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</si>
  <si>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</si>
  <si>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</si>
  <si>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</si>
  <si>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</si>
  <si>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</si>
  <si>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</si>
  <si>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</si>
  <si>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</si>
  <si>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</si>
  <si>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</si>
  <si>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</si>
  <si>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</si>
  <si>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</si>
  <si>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</si>
  <si>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</si>
  <si>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</si>
  <si>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</si>
  <si>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</si>
  <si>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</si>
  <si>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</si>
  <si>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</si>
  <si>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</si>
  <si>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</si>
  <si>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</si>
  <si>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</si>
  <si>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</si>
  <si>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</si>
  <si>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</si>
  <si>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</si>
  <si>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</si>
  <si>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</si>
  <si>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</si>
  <si>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</si>
  <si>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</si>
  <si>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</si>
  <si>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</si>
  <si>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</si>
  <si>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</si>
  <si>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</si>
  <si>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</si>
  <si>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</si>
  <si>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</si>
  <si>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</si>
  <si>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</si>
  <si>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</si>
  <si>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</si>
  <si>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</si>
  <si>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</si>
  <si>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</si>
  <si>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</si>
  <si>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</si>
  <si>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</si>
  <si>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</si>
  <si>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</si>
  <si>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</si>
  <si>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</si>
  <si>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</si>
  <si>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</si>
  <si>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</si>
  <si>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</si>
  <si>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</si>
  <si>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</si>
  <si>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</si>
  <si>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</si>
  <si>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</si>
  <si>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</si>
  <si>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</si>
  <si>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</si>
  <si>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</si>
  <si>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</si>
  <si>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</si>
  <si>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</si>
  <si>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</si>
  <si>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</si>
  <si>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</si>
  <si>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</si>
  <si>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</si>
  <si>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</si>
  <si>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</si>
  <si>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</si>
  <si>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</si>
  <si>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</si>
  <si>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</si>
  <si>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</si>
  <si>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</si>
  <si>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</si>
  <si>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</si>
  <si>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</si>
  <si>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</si>
  <si>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</si>
  <si>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</si>
  <si>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</si>
  <si>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</si>
  <si>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</si>
  <si>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</si>
  <si>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</si>
  <si>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</si>
  <si>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</si>
  <si>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</si>
  <si>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</si>
  <si>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</si>
  <si>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</si>
  <si>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</si>
  <si>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</si>
  <si>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</si>
  <si>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</si>
  <si>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</si>
  <si>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</si>
  <si>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</si>
  <si>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</si>
  <si>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</si>
  <si>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</si>
  <si>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</si>
  <si>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</si>
  <si>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</si>
  <si>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</si>
  <si>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</si>
  <si>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</si>
  <si>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</si>
  <si>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</si>
  <si>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</si>
  <si>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</si>
  <si>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</si>
  <si>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</si>
  <si>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</si>
  <si>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</si>
  <si>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</si>
  <si>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</si>
  <si>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</si>
  <si>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</si>
  <si>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</si>
  <si>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</si>
  <si>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</si>
  <si>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</si>
  <si>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</si>
  <si>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</si>
  <si>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</si>
  <si>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</si>
  <si>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</si>
  <si>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</si>
  <si>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</si>
  <si>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</si>
  <si>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</si>
  <si>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</si>
  <si>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</si>
  <si>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</si>
  <si>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</si>
  <si>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</si>
  <si>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</si>
  <si>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</si>
  <si>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</si>
  <si>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</si>
  <si>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</si>
  <si>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</si>
  <si>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</si>
  <si>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</si>
  <si>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</si>
  <si>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</si>
  <si>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</si>
  <si>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</si>
  <si>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</si>
  <si>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</si>
  <si>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</si>
  <si>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</si>
  <si>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</si>
  <si>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</si>
  <si>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</si>
  <si>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</si>
  <si>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</si>
  <si>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</si>
  <si>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</si>
  <si>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</si>
  <si>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</si>
  <si>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</si>
  <si>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</si>
  <si>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</si>
  <si>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</si>
  <si>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</si>
  <si>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</si>
  <si>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</si>
  <si>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</si>
  <si>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</si>
  <si>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</si>
  <si>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</si>
  <si>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</si>
  <si>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</si>
  <si>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</si>
  <si>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</si>
  <si>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</si>
  <si>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</si>
  <si>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</si>
  <si>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</si>
  <si>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</si>
  <si>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</si>
  <si>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</si>
  <si>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</si>
  <si>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</si>
  <si>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</si>
  <si>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</si>
  <si>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</si>
  <si>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</si>
  <si>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</si>
  <si>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</si>
  <si>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</si>
  <si>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</si>
  <si>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</si>
  <si>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</si>
  <si>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</si>
  <si>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</si>
  <si>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</si>
  <si>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</si>
  <si>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</si>
  <si>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</si>
  <si>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</si>
  <si>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</si>
  <si>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</si>
  <si>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</si>
  <si>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</si>
  <si>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</si>
  <si>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</si>
  <si>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</si>
  <si>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</si>
  <si>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</si>
  <si>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</si>
  <si>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</si>
  <si>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</si>
  <si>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</si>
  <si>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</si>
  <si>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</si>
  <si>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</si>
  <si>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</si>
  <si>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</si>
  <si>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</si>
  <si>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</si>
  <si>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</si>
  <si>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</si>
  <si>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</si>
  <si>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</si>
  <si>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</si>
  <si>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</si>
  <si>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</si>
  <si>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</si>
  <si>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</si>
  <si>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</si>
  <si>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</si>
  <si>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</si>
  <si>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</si>
  <si>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</si>
  <si>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</si>
  <si>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</si>
  <si>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</si>
  <si>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</si>
  <si>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</si>
  <si>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</si>
  <si>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</si>
  <si>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</si>
  <si>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</si>
  <si>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</si>
  <si>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</si>
  <si>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</si>
  <si>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</si>
  <si>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</si>
  <si>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</si>
  <si>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</si>
  <si>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</si>
  <si>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</si>
  <si>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</si>
  <si>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</si>
  <si>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</si>
  <si>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</si>
  <si>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</si>
  <si>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</si>
  <si>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</si>
  <si>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</si>
  <si>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</si>
  <si>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</si>
  <si>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</si>
  <si>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</si>
  <si>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</si>
  <si>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</si>
  <si>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</si>
  <si>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</si>
  <si>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</si>
  <si>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</si>
  <si>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</si>
  <si>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</si>
  <si>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</si>
  <si>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</si>
  <si>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</si>
  <si>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</si>
  <si>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</si>
  <si>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</si>
  <si>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</si>
  <si>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</si>
  <si>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</si>
  <si>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</si>
  <si>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</si>
  <si>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</si>
  <si>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</si>
  <si>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</si>
  <si>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</si>
  <si>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</si>
  <si>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</si>
  <si>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</si>
  <si>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</si>
  <si>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</si>
  <si>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</si>
  <si>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</si>
  <si>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</si>
  <si>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</si>
  <si>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</si>
  <si>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</si>
  <si>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</si>
  <si>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</si>
  <si>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</si>
  <si>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</si>
  <si>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</si>
  <si>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</si>
  <si>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</si>
  <si>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</si>
  <si>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</si>
  <si>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</si>
  <si>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</si>
  <si>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</si>
  <si>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</si>
  <si>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</si>
  <si>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</si>
  <si>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</si>
  <si>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</si>
  <si>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</si>
  <si>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</si>
  <si>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</si>
  <si>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</si>
  <si>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</si>
  <si>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</si>
  <si>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</si>
  <si>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</si>
  <si>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</si>
  <si>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</si>
  <si>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</si>
  <si>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</si>
  <si>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</si>
  <si>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</si>
  <si>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</si>
  <si>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</si>
  <si>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</si>
  <si>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</si>
  <si>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</si>
  <si>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</si>
  <si>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</si>
  <si>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</si>
  <si>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</si>
  <si>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</si>
  <si>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</si>
  <si>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</si>
  <si>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</si>
  <si>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</si>
  <si>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</si>
  <si>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</si>
  <si>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</si>
  <si>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</si>
  <si>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</si>
  <si>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</si>
  <si>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</si>
  <si>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</si>
  <si>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</si>
  <si>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</si>
  <si>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</si>
  <si>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</si>
  <si>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</si>
  <si>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</si>
  <si>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</si>
  <si>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</si>
  <si>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</si>
  <si>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</si>
  <si>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</si>
  <si>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</si>
  <si>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</si>
  <si>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</si>
  <si>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</si>
  <si>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</si>
  <si>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</si>
  <si>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</si>
  <si>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</si>
  <si>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</si>
  <si>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</si>
  <si>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</si>
  <si>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</si>
  <si>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</si>
  <si>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</si>
  <si>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</si>
  <si>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</si>
  <si>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</si>
  <si>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</si>
  <si>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</si>
  <si>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</si>
  <si>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</si>
  <si>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</si>
  <si>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</si>
  <si>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</si>
  <si>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</si>
  <si>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</si>
  <si>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</si>
  <si>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</si>
  <si>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</si>
  <si>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</si>
  <si>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</si>
  <si>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</si>
  <si>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</si>
  <si>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</si>
  <si>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</si>
  <si>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</si>
  <si>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</si>
  <si>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</si>
  <si>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</si>
  <si>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</si>
  <si>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</si>
  <si>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</si>
  <si>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</si>
  <si>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</si>
  <si>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</si>
  <si>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</si>
  <si>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</si>
  <si>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</si>
  <si>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</si>
  <si>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</si>
  <si>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</si>
  <si>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</si>
  <si>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</si>
  <si>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</si>
  <si>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</si>
  <si>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</si>
  <si>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</si>
  <si>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</si>
  <si>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</si>
  <si>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</si>
  <si>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</si>
  <si>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</si>
  <si>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</si>
  <si>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</si>
  <si>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</si>
  <si>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</si>
  <si>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</si>
  <si>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</si>
  <si>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</si>
  <si>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</si>
  <si>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</si>
  <si>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</si>
  <si>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</si>
  <si>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</si>
  <si>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</si>
  <si>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</si>
  <si>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</si>
  <si>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</si>
  <si>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</si>
  <si>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</si>
  <si>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</si>
  <si>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</si>
  <si>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</si>
  <si>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</si>
  <si>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</si>
  <si>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</si>
  <si>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</si>
  <si>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</si>
  <si>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</si>
  <si>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</si>
  <si>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</si>
  <si>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</si>
  <si>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</si>
  <si>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</si>
  <si>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</si>
  <si>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</si>
  <si>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</si>
  <si>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</si>
  <si>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</si>
  <si>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</si>
  <si>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</si>
  <si>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</si>
  <si>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</si>
  <si>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</si>
  <si>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</si>
  <si>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</si>
  <si>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</si>
  <si>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</si>
  <si>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</si>
  <si>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</si>
  <si>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</si>
  <si>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</si>
  <si>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</si>
  <si>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</si>
  <si>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</si>
  <si>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</si>
  <si>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</si>
  <si>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</si>
  <si>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</si>
  <si>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</si>
  <si>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</si>
  <si>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</si>
  <si>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</si>
  <si>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</si>
  <si>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</si>
  <si>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</si>
  <si>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</si>
  <si>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</si>
  <si>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</si>
  <si>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</si>
  <si>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</si>
  <si>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</si>
  <si>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</si>
  <si>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</si>
  <si>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</si>
  <si>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</si>
  <si>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</si>
  <si>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</si>
  <si>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</si>
  <si>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</si>
  <si>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</si>
  <si>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</si>
  <si>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</si>
  <si>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</si>
  <si>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</si>
  <si>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</si>
  <si>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</si>
  <si>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</si>
  <si>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</si>
  <si>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</si>
  <si>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</si>
  <si>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</si>
  <si>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</si>
  <si>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</si>
  <si>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</si>
  <si>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</si>
  <si>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</si>
  <si>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</si>
  <si>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</si>
  <si>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</si>
  <si>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</si>
  <si>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</si>
  <si>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</si>
  <si>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</si>
  <si>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</si>
  <si>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</si>
  <si>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</si>
  <si>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</si>
  <si>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</si>
  <si>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</si>
  <si>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</si>
  <si>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</si>
  <si>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</si>
  <si>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</si>
  <si>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</si>
  <si>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</si>
  <si>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</si>
  <si>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</si>
  <si>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</si>
  <si>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</si>
  <si>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</si>
  <si>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</si>
  <si>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</si>
  <si>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</si>
  <si>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</si>
  <si>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</si>
  <si>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</si>
  <si>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</si>
  <si>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</si>
  <si>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</si>
  <si>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</si>
  <si>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</si>
  <si>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</si>
  <si>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</si>
  <si>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</si>
  <si>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</si>
  <si>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</si>
  <si>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</si>
  <si>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</si>
  <si>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</si>
  <si>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</si>
  <si>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</si>
  <si>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</si>
  <si>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</si>
  <si>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</si>
  <si>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</si>
  <si>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</si>
  <si>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</si>
  <si>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</si>
  <si>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</si>
  <si>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</si>
  <si>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</si>
  <si>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</si>
  <si>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</si>
  <si>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</si>
  <si>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</si>
  <si>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</si>
  <si>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</si>
  <si>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</si>
  <si>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</si>
  <si>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</si>
  <si>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</si>
  <si>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</si>
  <si>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</si>
  <si>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</si>
  <si>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</si>
  <si>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</si>
  <si>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</si>
  <si>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</si>
  <si>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</si>
  <si>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</si>
  <si>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</si>
  <si>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</si>
  <si>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</si>
  <si>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</si>
  <si>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</si>
  <si>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</si>
  <si>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</si>
  <si>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</si>
  <si>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</si>
  <si>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</si>
  <si>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</si>
  <si>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</si>
  <si>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</si>
  <si>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</si>
  <si>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</si>
  <si>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</si>
  <si>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</si>
  <si>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</si>
  <si>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</si>
  <si>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</si>
  <si>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</si>
  <si>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</si>
  <si>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</si>
  <si>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</si>
  <si>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</si>
  <si>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</si>
  <si>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</si>
  <si>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</si>
  <si>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</si>
  <si>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</si>
  <si>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</si>
  <si>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</si>
  <si>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</si>
  <si>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</si>
  <si>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</si>
  <si>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</si>
  <si>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</si>
  <si>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</si>
  <si>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</si>
  <si>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</si>
  <si>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</si>
  <si>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</si>
  <si>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</si>
  <si>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</si>
  <si>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</si>
  <si>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</si>
  <si>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</si>
  <si>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</si>
  <si>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</si>
  <si>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</si>
  <si>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</si>
  <si>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</si>
  <si>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</si>
  <si>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</si>
  <si>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</si>
  <si>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</si>
  <si>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</si>
  <si>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</si>
  <si>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</si>
  <si>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</si>
  <si>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</si>
  <si>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</si>
  <si>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</si>
  <si>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</si>
  <si>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</si>
  <si>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</si>
  <si>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</si>
  <si>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</si>
  <si>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</si>
  <si>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</si>
  <si>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</si>
  <si>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</si>
  <si>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</si>
  <si>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</si>
  <si>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</si>
  <si>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</si>
  <si>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</si>
  <si>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</si>
  <si>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</si>
  <si>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</si>
  <si>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</si>
  <si>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</si>
  <si>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</si>
  <si>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</si>
  <si>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</si>
  <si>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</si>
  <si>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</si>
  <si>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</si>
  <si>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</si>
  <si>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</si>
  <si>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</si>
  <si>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</si>
  <si>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</si>
  <si>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</si>
  <si>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</si>
  <si>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</si>
  <si>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</si>
  <si>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</si>
  <si>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</si>
  <si>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</si>
  <si>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</si>
  <si>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</si>
  <si>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</si>
  <si>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</si>
  <si>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</si>
  <si>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</si>
  <si>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</si>
  <si>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</si>
  <si>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</si>
  <si>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</si>
  <si>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</si>
  <si>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</si>
  <si>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</si>
  <si>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</si>
  <si>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</si>
  <si>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</si>
  <si>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</si>
  <si>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</si>
  <si>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</si>
  <si>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</si>
  <si>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</si>
  <si>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</si>
  <si>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</si>
  <si>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</si>
  <si>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</si>
  <si>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</si>
  <si>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</si>
  <si>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</si>
  <si>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</si>
  <si>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</si>
  <si>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</si>
  <si>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</si>
  <si>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</si>
  <si>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</si>
  <si>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</si>
  <si>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</si>
  <si>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</si>
  <si>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</si>
  <si>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</si>
  <si>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</si>
  <si>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</si>
  <si>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</si>
  <si>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</si>
  <si>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</si>
  <si>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</si>
  <si>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</si>
  <si>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</si>
  <si>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</si>
  <si>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</si>
  <si>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</si>
  <si>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</si>
  <si>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</si>
  <si>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</si>
  <si>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</si>
  <si>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</si>
  <si>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</si>
  <si>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</si>
  <si>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</si>
  <si>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</si>
  <si>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</si>
  <si>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</si>
  <si>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</si>
  <si>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</si>
  <si>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</si>
  <si>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</si>
  <si>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</si>
  <si>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</si>
  <si>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</si>
  <si>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</si>
  <si>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</si>
  <si>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</si>
  <si>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</si>
  <si>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</si>
  <si>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</si>
  <si>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</si>
  <si>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</si>
  <si>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</si>
  <si>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</si>
  <si>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</si>
  <si>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</si>
  <si>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</si>
  <si>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</si>
  <si>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</si>
  <si>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</si>
  <si>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</si>
  <si>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</si>
  <si>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</si>
  <si>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</si>
  <si>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</si>
  <si>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</si>
  <si>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</si>
  <si>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</si>
  <si>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</si>
  <si>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</si>
  <si>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</si>
  <si>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</si>
  <si>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</si>
  <si>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</si>
  <si>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</si>
  <si>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</si>
  <si>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</si>
  <si>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</si>
  <si>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</si>
  <si>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</si>
  <si>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</si>
  <si>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</si>
  <si>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</si>
  <si>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</si>
  <si>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</si>
  <si>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</si>
  <si>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</si>
  <si>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</si>
  <si>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</si>
  <si>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</si>
  <si>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</si>
  <si>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</si>
  <si>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</si>
  <si>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</si>
  <si>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</si>
  <si>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</si>
  <si>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</si>
  <si>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</si>
  <si>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</si>
  <si>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</si>
  <si>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</si>
  <si>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</si>
  <si>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</si>
  <si>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</si>
  <si>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</si>
  <si>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</si>
  <si>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</si>
  <si>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</si>
  <si>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</si>
  <si>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</si>
  <si>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</si>
  <si>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</si>
  <si>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</si>
  <si>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</si>
  <si>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</si>
  <si>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</si>
  <si>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</si>
  <si>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</si>
  <si>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</si>
  <si>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</si>
  <si>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</si>
  <si>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</si>
  <si>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</si>
  <si>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</si>
  <si>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</si>
  <si>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</si>
  <si>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</si>
  <si>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</si>
  <si>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</si>
  <si>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</si>
  <si>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</si>
  <si>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</si>
  <si>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</si>
  <si>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</si>
  <si>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</si>
  <si>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</si>
  <si>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</si>
  <si>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</si>
  <si>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</si>
  <si>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</si>
  <si>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</si>
  <si>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</si>
  <si>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</si>
  <si>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</si>
  <si>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</si>
  <si>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</si>
  <si>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</si>
  <si>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</si>
  <si>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</si>
  <si>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</si>
  <si>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</si>
  <si>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</si>
  <si>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</si>
  <si>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</si>
  <si>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</si>
  <si>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</si>
  <si>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</si>
  <si>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</si>
  <si>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</si>
  <si>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</si>
  <si>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</si>
  <si>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</si>
  <si>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</si>
  <si>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</si>
  <si>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</si>
  <si>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</si>
  <si>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</si>
  <si>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</si>
  <si>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</si>
  <si>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</si>
  <si>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</si>
  <si>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</si>
  <si>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</si>
  <si>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</si>
  <si>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</si>
  <si>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</si>
  <si>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</si>
  <si>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</si>
  <si>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</si>
  <si>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</si>
  <si>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</si>
  <si>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</si>
  <si>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</si>
  <si>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</si>
  <si>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</si>
  <si>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</si>
  <si>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</si>
  <si>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</si>
  <si>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</si>
  <si>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</si>
  <si>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</si>
  <si>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</si>
  <si>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</si>
  <si>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</si>
  <si>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</si>
  <si>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</si>
  <si>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</si>
  <si>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</si>
  <si>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</si>
  <si>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</si>
  <si>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</si>
  <si>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</si>
  <si>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</si>
  <si>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</si>
  <si>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</si>
  <si>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</si>
  <si>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</si>
  <si>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</si>
  <si>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</si>
  <si>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</si>
  <si>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</si>
  <si>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</si>
  <si>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</si>
  <si>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</si>
  <si>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</si>
  <si>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</si>
  <si>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</si>
  <si>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</si>
  <si>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</si>
  <si>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</si>
  <si>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</si>
  <si>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</si>
  <si>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</si>
  <si>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</si>
  <si>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</si>
  <si>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</si>
  <si>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</si>
  <si>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</si>
  <si>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</si>
  <si>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</si>
  <si>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</si>
  <si>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</si>
  <si>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</si>
  <si>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</si>
  <si>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</si>
  <si>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</si>
  <si>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</si>
  <si>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</si>
  <si>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</si>
  <si>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</si>
  <si>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</si>
  <si>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</si>
  <si>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</si>
  <si>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</si>
  <si>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</si>
  <si>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</si>
  <si>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</si>
  <si>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</si>
  <si>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</si>
  <si>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</si>
  <si>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</si>
  <si>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</si>
  <si>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</si>
  <si>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</si>
  <si>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</si>
  <si>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</si>
  <si>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</si>
  <si>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</si>
  <si>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</si>
  <si>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</si>
  <si>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</si>
  <si>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</si>
  <si>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</si>
  <si>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</si>
  <si>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</si>
  <si>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</si>
  <si>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</si>
  <si>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</si>
  <si>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</si>
  <si>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</si>
  <si>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</si>
  <si>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</si>
  <si>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</si>
  <si>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</si>
  <si>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</si>
  <si>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</si>
  <si>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</si>
  <si>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</si>
  <si>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</si>
  <si>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</si>
  <si>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</si>
  <si>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</si>
  <si>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</si>
  <si>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</si>
  <si>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</si>
  <si>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</si>
  <si>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</si>
  <si>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</si>
  <si>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</si>
  <si>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</si>
  <si>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</si>
  <si>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</si>
  <si>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</si>
  <si>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</si>
  <si>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</si>
  <si>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</si>
  <si>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</si>
  <si>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</si>
  <si>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</si>
  <si>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</si>
  <si>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</si>
  <si>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</si>
  <si>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</si>
  <si>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</si>
  <si>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</si>
  <si>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</si>
  <si>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</si>
  <si>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</si>
  <si>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</si>
  <si>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</si>
  <si>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</si>
  <si>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</si>
  <si>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</si>
  <si>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</si>
  <si>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</si>
  <si>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</si>
  <si>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</si>
  <si>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</si>
  <si>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</si>
  <si>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</si>
  <si>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</si>
  <si>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</si>
  <si>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</si>
  <si>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</si>
  <si>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</si>
  <si>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</si>
  <si>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</si>
  <si>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</si>
  <si>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</si>
  <si>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</si>
  <si>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</si>
  <si>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</si>
  <si>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</si>
  <si>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</si>
  <si>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</si>
  <si>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</si>
  <si>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</si>
  <si>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</si>
  <si>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</si>
  <si>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</si>
  <si>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</si>
  <si>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</si>
  <si>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</si>
  <si>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</si>
  <si>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</si>
  <si>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</si>
  <si>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</si>
  <si>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</si>
  <si>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</si>
  <si>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</si>
  <si>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</si>
  <si>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</si>
  <si>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</si>
  <si>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</si>
  <si>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</si>
  <si>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</si>
  <si>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</si>
  <si>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</si>
  <si>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</si>
  <si>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</si>
  <si>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</si>
  <si>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</si>
  <si>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</si>
  <si>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</si>
  <si>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</si>
  <si>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</si>
  <si>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</si>
  <si>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</si>
  <si>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</si>
  <si>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</si>
  <si>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</si>
  <si>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</si>
  <si>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</si>
  <si>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</si>
  <si>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</si>
  <si>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</si>
  <si>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</si>
  <si>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</si>
  <si>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</si>
  <si>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</si>
  <si>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</si>
  <si>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</si>
  <si>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</si>
  <si>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</si>
  <si>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</si>
  <si>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</si>
  <si>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</si>
  <si>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</si>
  <si>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</si>
  <si>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</si>
  <si>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</si>
  <si>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</si>
  <si>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</si>
  <si>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</si>
  <si>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</si>
  <si>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</si>
  <si>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</si>
  <si>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</si>
  <si>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</si>
  <si>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</si>
  <si>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</si>
  <si>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</si>
  <si>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</si>
  <si>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</si>
  <si>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</si>
  <si>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</si>
  <si>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</si>
  <si>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</si>
  <si>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</si>
  <si>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</si>
  <si>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</si>
  <si>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</si>
  <si>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</si>
  <si>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</si>
  <si>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</si>
  <si>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</si>
  <si>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</si>
  <si>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</si>
  <si>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</si>
  <si>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</si>
  <si>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</si>
  <si>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</si>
  <si>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</si>
  <si>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</si>
  <si>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</si>
  <si>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</si>
  <si>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</si>
  <si>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</si>
  <si>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</si>
  <si>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</si>
  <si>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</si>
  <si>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</si>
  <si>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</si>
  <si>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</si>
  <si>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</si>
  <si>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</si>
  <si>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</si>
  <si>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</si>
  <si>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</si>
  <si>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</si>
  <si>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</si>
  <si>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</si>
  <si>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</si>
  <si>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</si>
  <si>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</si>
  <si>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</si>
  <si>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</si>
  <si>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</si>
  <si>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</si>
  <si>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</si>
  <si>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</si>
  <si>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</si>
  <si>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</si>
  <si>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</si>
  <si>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</si>
  <si>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</si>
  <si>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</si>
  <si>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</si>
  <si>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</si>
  <si>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</si>
  <si>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</si>
  <si>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</si>
  <si>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</si>
  <si>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</si>
  <si>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</si>
  <si>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</si>
  <si>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</si>
  <si>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</si>
  <si>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</si>
  <si>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</si>
  <si>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</si>
  <si>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</si>
  <si>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</si>
  <si>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</si>
  <si>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</si>
  <si>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</si>
  <si>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</si>
  <si>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</si>
  <si>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</si>
  <si>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</si>
  <si>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</si>
  <si>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</si>
  <si>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</si>
  <si>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</si>
  <si>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</si>
  <si>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</si>
  <si>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</si>
  <si>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</si>
  <si>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</si>
  <si>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</si>
  <si>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</si>
  <si>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</si>
  <si>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</si>
  <si>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</si>
  <si>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</si>
  <si>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</si>
  <si>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</si>
  <si>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</si>
  <si>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</si>
  <si>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</si>
  <si>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</si>
  <si>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</si>
  <si>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</si>
  <si>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</si>
  <si>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</si>
  <si>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</si>
  <si>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</si>
  <si>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</si>
  <si>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</si>
  <si>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</si>
  <si>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</si>
  <si>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</si>
  <si>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</si>
  <si>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</si>
  <si>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</si>
  <si>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</si>
  <si>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</si>
  <si>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</si>
  <si>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</si>
  <si>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</si>
  <si>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</si>
  <si>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</si>
  <si>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</si>
  <si>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</si>
  <si>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</si>
  <si>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</si>
  <si>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</si>
  <si>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</si>
  <si>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</si>
  <si>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</si>
  <si>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</si>
  <si>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</si>
  <si>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</si>
  <si>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</si>
  <si>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</si>
  <si>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</si>
  <si>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</si>
  <si>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</si>
  <si>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</si>
  <si>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</si>
  <si>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</si>
  <si>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</si>
  <si>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</si>
  <si>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</si>
  <si>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</si>
  <si>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</si>
  <si>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</si>
  <si>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</si>
  <si>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</si>
  <si>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</si>
  <si>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</si>
  <si>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</si>
  <si>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</si>
  <si>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</si>
  <si>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</si>
  <si>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</si>
  <si>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</si>
  <si>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</si>
  <si>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</si>
  <si>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</si>
  <si>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</si>
  <si>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</si>
  <si>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</si>
  <si>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</si>
  <si>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</si>
  <si>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</si>
  <si>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</si>
  <si>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</si>
  <si>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</si>
  <si>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</si>
  <si>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</si>
  <si>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</si>
  <si>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</si>
  <si>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</si>
  <si>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</si>
  <si>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</si>
  <si>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</si>
  <si>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</si>
  <si>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</si>
  <si>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</si>
  <si>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</si>
  <si>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</si>
  <si>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</si>
  <si>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</si>
  <si>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</si>
  <si>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</si>
  <si>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</si>
  <si>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</si>
  <si>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</si>
  <si>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</si>
  <si>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</si>
  <si>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</si>
  <si>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</si>
  <si>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</si>
  <si>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</si>
  <si>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</si>
  <si>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</si>
  <si>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</si>
  <si>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</si>
  <si>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</si>
  <si>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</si>
  <si>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</si>
  <si>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</si>
  <si>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</si>
  <si>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</si>
  <si>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</si>
  <si>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</si>
  <si>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</si>
  <si>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</si>
  <si>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</si>
  <si>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</si>
  <si>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</si>
  <si>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</si>
  <si>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</si>
  <si>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</si>
  <si>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</si>
  <si>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</si>
  <si>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</si>
  <si>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</si>
  <si>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</si>
  <si>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</si>
  <si>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</si>
  <si>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</si>
  <si>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</si>
  <si>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</si>
  <si>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</si>
  <si>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</si>
  <si>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</si>
  <si>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</si>
  <si>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</si>
  <si>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</si>
  <si>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</si>
  <si>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</si>
  <si>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</si>
  <si>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</si>
  <si>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</si>
  <si>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</si>
  <si>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</si>
  <si>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</si>
  <si>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</si>
  <si>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</si>
  <si>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</si>
  <si>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</si>
  <si>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</si>
  <si>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</si>
  <si>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</si>
  <si>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</si>
  <si>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</si>
  <si>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</si>
  <si>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</si>
  <si>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</si>
  <si>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</si>
  <si>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</si>
  <si>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</si>
  <si>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</si>
  <si>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</si>
  <si>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</si>
  <si>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</si>
  <si>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</si>
  <si>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</si>
  <si>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</si>
  <si>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</si>
  <si>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</si>
  <si>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</si>
  <si>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</si>
  <si>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</si>
  <si>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</si>
  <si>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</si>
  <si>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</si>
  <si>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</si>
  <si>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</si>
  <si>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</si>
  <si>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</si>
  <si>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</si>
  <si>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</si>
  <si>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</si>
  <si>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</si>
  <si>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</si>
  <si>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</si>
  <si>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</si>
  <si>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</si>
  <si>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</si>
  <si>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</si>
  <si>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</si>
  <si>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</si>
  <si>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</si>
  <si>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</si>
  <si>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</si>
  <si>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</si>
  <si>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</si>
  <si>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</si>
  <si>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</si>
  <si>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</si>
  <si>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</si>
  <si>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</si>
  <si>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</si>
  <si>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</si>
  <si>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</si>
  <si>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</si>
  <si>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</si>
  <si>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</si>
  <si>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</si>
  <si>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</si>
  <si>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</si>
  <si>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</si>
  <si>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</si>
  <si>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</si>
  <si>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</si>
  <si>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</si>
  <si>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</si>
  <si>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</si>
  <si>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</si>
  <si>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</si>
  <si>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</si>
  <si>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</si>
  <si>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</si>
  <si>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</si>
  <si>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</si>
  <si>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</si>
  <si>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</si>
  <si>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</si>
  <si>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</si>
  <si>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</si>
  <si>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</si>
  <si>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</si>
  <si>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</si>
  <si>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</si>
  <si>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</si>
  <si>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</si>
  <si>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</si>
  <si>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</si>
  <si>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</si>
  <si>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</si>
  <si>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</si>
  <si>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</si>
  <si>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</si>
  <si>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</si>
  <si>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</si>
  <si>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</si>
  <si>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</si>
  <si>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</si>
  <si>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</si>
  <si>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</si>
  <si>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</si>
  <si>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</si>
  <si>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</si>
  <si>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</si>
  <si>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</si>
  <si>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</si>
  <si>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</si>
  <si>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</si>
  <si>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</si>
  <si>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</si>
  <si>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</si>
  <si>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</si>
  <si>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</si>
  <si>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</si>
  <si>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</si>
  <si>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</si>
  <si>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</si>
  <si>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</si>
  <si>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</si>
  <si>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</si>
  <si>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</si>
  <si>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</si>
  <si>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</si>
  <si>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</si>
  <si>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</si>
  <si>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</si>
  <si>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</si>
  <si>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</si>
  <si>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</si>
  <si>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</si>
  <si>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</si>
  <si>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</si>
  <si>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</si>
  <si>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</si>
  <si>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</si>
  <si>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</si>
  <si>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</si>
  <si>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</si>
  <si>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</si>
  <si>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</si>
  <si>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</si>
  <si>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</si>
  <si>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</si>
  <si>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</si>
  <si>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</si>
  <si>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</si>
  <si>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</si>
  <si>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</si>
  <si>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</si>
  <si>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</si>
  <si>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</si>
  <si>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</si>
  <si>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</si>
  <si>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</si>
  <si>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</si>
  <si>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</si>
  <si>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</si>
  <si>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</si>
  <si>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</si>
  <si>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</si>
  <si>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</si>
  <si>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</si>
  <si>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</si>
  <si>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</si>
  <si>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</si>
  <si>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</si>
  <si>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</si>
  <si>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</si>
  <si>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</si>
  <si>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</si>
  <si>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</si>
  <si>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</si>
  <si>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</si>
  <si>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</si>
  <si>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</si>
  <si>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</si>
  <si>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</si>
  <si>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</si>
  <si>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</si>
  <si>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</si>
  <si>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</si>
  <si>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</si>
  <si>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</si>
  <si>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</si>
  <si>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</si>
  <si>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</si>
  <si>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</si>
  <si>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</si>
  <si>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</si>
  <si>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</si>
  <si>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</si>
  <si>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</si>
  <si>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</si>
  <si>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</si>
  <si>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</si>
  <si>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</si>
  <si>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</si>
  <si>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</si>
  <si>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</si>
  <si>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</si>
  <si>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</si>
  <si>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</si>
  <si>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</si>
  <si>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</si>
  <si>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</si>
  <si>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</si>
  <si>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</si>
  <si>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</si>
  <si>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</si>
  <si>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</si>
  <si>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</si>
  <si>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</si>
  <si>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</si>
  <si>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</si>
  <si>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</si>
  <si>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</si>
  <si>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</si>
  <si>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</si>
  <si>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</si>
  <si>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</si>
  <si>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</si>
  <si>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</si>
  <si>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</si>
  <si>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</si>
  <si>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</si>
  <si>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</si>
  <si>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</si>
  <si>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</si>
  <si>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</si>
  <si>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</si>
  <si>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</si>
  <si>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</si>
  <si>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</si>
  <si>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</si>
  <si>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</si>
  <si>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</si>
  <si>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</si>
  <si>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</si>
  <si>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</si>
  <si>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</si>
  <si>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</si>
  <si>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</si>
  <si>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</si>
  <si>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</si>
  <si>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</si>
  <si>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</si>
  <si>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</si>
  <si>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</si>
  <si>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</si>
  <si>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</si>
  <si>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</si>
  <si>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</si>
  <si>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</si>
  <si>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</si>
  <si>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</si>
  <si>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</si>
  <si>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</si>
  <si>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</si>
  <si>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</si>
  <si>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</si>
  <si>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</si>
  <si>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</si>
  <si>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</si>
  <si>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</si>
  <si>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</si>
  <si>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</si>
  <si>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</si>
  <si>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</si>
  <si>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</si>
  <si>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</si>
  <si>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</si>
  <si>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</si>
  <si>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</si>
  <si>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</si>
  <si>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</si>
  <si>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</si>
  <si>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</si>
  <si>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</si>
  <si>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</si>
  <si>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</si>
  <si>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</si>
  <si>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</si>
  <si>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</si>
  <si>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</si>
  <si>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</si>
  <si>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</si>
  <si>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</si>
  <si>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</si>
  <si>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</si>
  <si>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</si>
  <si>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</si>
  <si>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</si>
  <si>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</si>
  <si>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</si>
  <si>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</si>
  <si>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</si>
  <si>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</si>
  <si>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</si>
  <si>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</si>
  <si>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</si>
  <si>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</si>
  <si>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</si>
  <si>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</si>
  <si>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</si>
  <si>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</si>
  <si>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</si>
  <si>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</si>
  <si>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</si>
  <si>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</si>
  <si>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</si>
  <si>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</si>
  <si>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</si>
  <si>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</si>
  <si>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</si>
  <si>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</si>
  <si>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</si>
  <si>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</si>
  <si>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</si>
  <si>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</si>
  <si>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</si>
  <si>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</si>
  <si>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</si>
  <si>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</si>
  <si>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</si>
  <si>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</si>
  <si>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</si>
  <si>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</si>
  <si>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</si>
  <si>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</si>
  <si>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</si>
  <si>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</si>
  <si>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</si>
  <si>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</si>
  <si>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</si>
  <si>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</si>
  <si>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</si>
  <si>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</si>
  <si>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</si>
  <si>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</si>
  <si>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</si>
  <si>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</si>
  <si>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</si>
  <si>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</si>
  <si>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</si>
  <si>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</si>
  <si>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</si>
  <si>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</si>
  <si>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</si>
  <si>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</si>
  <si>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</si>
  <si>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</si>
  <si>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</si>
  <si>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</si>
  <si>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</si>
  <si>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</si>
  <si>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</si>
  <si>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</si>
  <si>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</si>
  <si>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</si>
  <si>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</si>
  <si>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</si>
  <si>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</si>
  <si>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</si>
  <si>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</si>
  <si>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</si>
  <si>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</si>
  <si>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</si>
  <si>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</si>
  <si>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</si>
  <si>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</si>
  <si>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</si>
  <si>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</si>
  <si>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</si>
  <si>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</si>
  <si>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</si>
  <si>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</si>
  <si>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</si>
  <si>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</si>
  <si>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</si>
  <si>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</si>
  <si>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</si>
  <si>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</si>
  <si>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</si>
  <si>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</si>
  <si>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</si>
  <si>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</si>
  <si>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</si>
  <si>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</si>
  <si>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</si>
  <si>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</si>
  <si>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</si>
  <si>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</si>
  <si>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</si>
  <si>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</si>
  <si>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</si>
  <si>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</si>
  <si>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</si>
  <si>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</si>
  <si>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</si>
  <si>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</si>
  <si>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</si>
  <si>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</si>
  <si>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</si>
  <si>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</si>
  <si>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</si>
  <si>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</si>
  <si>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</si>
  <si>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</si>
  <si>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</si>
  <si>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</si>
  <si>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</si>
  <si>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</si>
  <si>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</si>
  <si>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</si>
  <si>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</si>
  <si>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</si>
  <si>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</si>
  <si>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</si>
  <si>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</si>
  <si>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</si>
  <si>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</si>
  <si>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</si>
  <si>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</si>
  <si>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</si>
  <si>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</si>
  <si>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</si>
  <si>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</si>
  <si>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</si>
  <si>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</si>
  <si>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</si>
  <si>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</si>
  <si>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</si>
  <si>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</si>
  <si>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</si>
  <si>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</si>
  <si>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</si>
  <si>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</si>
  <si>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</si>
  <si>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</si>
  <si>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</si>
  <si>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</si>
  <si>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</si>
  <si>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</si>
  <si>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</si>
  <si>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</si>
  <si>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</si>
  <si>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</si>
  <si>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</si>
  <si>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</si>
  <si>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</si>
  <si>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</si>
  <si>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</si>
  <si>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</si>
  <si>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</si>
  <si>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</si>
  <si>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</si>
  <si>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</si>
  <si>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</si>
  <si>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</si>
  <si>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</si>
  <si>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</si>
  <si>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</si>
  <si>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</si>
  <si>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</si>
  <si>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</si>
  <si>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</si>
  <si>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</si>
  <si>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</si>
  <si>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</si>
  <si>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</si>
  <si>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</si>
  <si>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</si>
  <si>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</si>
  <si>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</si>
  <si>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</si>
  <si>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</si>
  <si>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</si>
  <si>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</si>
  <si>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</si>
  <si>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</si>
  <si>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</si>
  <si>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</si>
  <si>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</si>
  <si>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</si>
  <si>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</si>
  <si>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</si>
  <si>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</si>
  <si>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</si>
  <si>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</si>
  <si>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</si>
  <si>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</si>
  <si>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</si>
  <si>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</si>
  <si>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</si>
  <si>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</si>
  <si>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</si>
  <si>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</si>
  <si>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</si>
  <si>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</si>
  <si>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</si>
  <si>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</si>
  <si>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</si>
  <si>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</si>
  <si>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</si>
  <si>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</si>
  <si>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</si>
  <si>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</si>
  <si>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</si>
  <si>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</si>
  <si>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</si>
  <si>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</si>
  <si>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</si>
  <si>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</si>
  <si>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</si>
  <si>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</si>
  <si>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</si>
  <si>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</si>
  <si>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</si>
  <si>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</si>
  <si>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</si>
  <si>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</si>
  <si>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</si>
  <si>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</si>
  <si>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</si>
  <si>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</si>
  <si>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</si>
  <si>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</si>
  <si>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</si>
  <si>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</si>
  <si>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</si>
  <si>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</si>
  <si>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</si>
  <si>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</si>
  <si>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</si>
  <si>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</si>
  <si>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</si>
  <si>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</si>
  <si>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</si>
  <si>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</si>
  <si>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</si>
  <si>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</si>
  <si>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</si>
  <si>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</si>
  <si>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</si>
  <si>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</si>
  <si>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</si>
  <si>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</si>
  <si>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</si>
  <si>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</si>
  <si>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</si>
  <si>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</si>
  <si>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</si>
  <si>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</si>
  <si>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</si>
  <si>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</si>
  <si>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</si>
  <si>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</si>
  <si>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</si>
  <si>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</si>
  <si>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</si>
  <si>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</si>
  <si>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</si>
  <si>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</si>
  <si>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</si>
  <si>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</si>
  <si>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</si>
  <si>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</si>
  <si>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</si>
  <si>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</si>
  <si>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</si>
  <si>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</si>
  <si>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</si>
  <si>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</si>
  <si>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</si>
  <si>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</si>
  <si>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</si>
  <si>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</si>
  <si>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</si>
  <si>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</si>
  <si>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</si>
  <si>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</si>
  <si>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</si>
  <si>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</si>
  <si>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</si>
  <si>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</si>
  <si>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</si>
  <si>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</si>
  <si>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</si>
  <si>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</si>
  <si>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</si>
  <si>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</si>
  <si>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</si>
  <si>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</si>
  <si>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</si>
  <si>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</si>
  <si>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</si>
  <si>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</si>
  <si>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</si>
  <si>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</si>
  <si>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</si>
  <si>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</si>
  <si>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</si>
  <si>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</si>
  <si>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</si>
  <si>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</si>
  <si>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</si>
  <si>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</si>
  <si>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</si>
  <si>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</si>
  <si>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</si>
  <si>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</si>
  <si>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</si>
  <si>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</si>
  <si>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</si>
  <si>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</si>
  <si>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</si>
  <si>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</si>
  <si>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</si>
  <si>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</si>
  <si>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</si>
  <si>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</si>
  <si>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</si>
  <si>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</si>
  <si>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</si>
  <si>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</si>
  <si>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</si>
  <si>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</si>
  <si>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</si>
  <si>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</si>
  <si>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</si>
  <si>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</si>
  <si>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</si>
  <si>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</si>
  <si>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</si>
  <si>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</si>
  <si>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</si>
  <si>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</si>
  <si>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</si>
  <si>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</si>
  <si>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</si>
  <si>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</si>
  <si>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</si>
  <si>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</si>
  <si>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</si>
  <si>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</si>
  <si>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</si>
  <si>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</si>
  <si>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</si>
  <si>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</si>
  <si>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</si>
  <si>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</si>
  <si>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</si>
  <si>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</si>
  <si>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</si>
  <si>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</si>
  <si>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</si>
  <si>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</si>
  <si>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</si>
  <si>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</si>
  <si>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</si>
  <si>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</si>
  <si>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</si>
  <si>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</si>
  <si>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</si>
  <si>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</si>
  <si>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</si>
  <si>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</si>
  <si>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</si>
  <si>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</si>
  <si>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</si>
  <si>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</si>
  <si>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</si>
  <si>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</si>
  <si>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</si>
  <si>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</si>
  <si>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</si>
  <si>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</si>
  <si>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</si>
  <si>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</si>
  <si>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</si>
  <si>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</si>
  <si>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</si>
  <si>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</si>
  <si>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</si>
  <si>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</si>
  <si>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</si>
  <si>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</si>
  <si>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</si>
  <si>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</si>
  <si>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</si>
  <si>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</si>
  <si>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</si>
  <si>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</si>
  <si>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</si>
  <si>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</si>
  <si>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</si>
  <si>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</si>
  <si>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</si>
  <si>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</si>
  <si>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</si>
  <si>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</si>
  <si>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</si>
  <si>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</si>
  <si>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</si>
  <si>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</si>
  <si>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</si>
  <si>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</si>
  <si>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</si>
  <si>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</si>
  <si>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</si>
  <si>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</si>
  <si>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</si>
  <si>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</si>
  <si>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</si>
  <si>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</si>
  <si>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</si>
  <si>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</si>
  <si>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</si>
  <si>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</si>
  <si>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</si>
  <si>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</si>
  <si>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</si>
  <si>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</si>
  <si>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</si>
  <si>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</si>
  <si>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</si>
  <si>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</si>
  <si>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</si>
  <si>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</si>
  <si>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</si>
  <si>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</si>
  <si>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</si>
  <si>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</si>
  <si>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</si>
  <si>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</si>
  <si>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</si>
  <si>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</si>
  <si>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</si>
  <si>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</si>
  <si>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</si>
  <si>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</si>
  <si>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</si>
  <si>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</si>
  <si>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</si>
  <si>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</si>
  <si>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</si>
  <si>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</si>
  <si>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</si>
  <si>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</si>
  <si>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</si>
  <si>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</si>
  <si>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</si>
  <si>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</si>
  <si>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</si>
  <si>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</si>
  <si>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</si>
  <si>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</si>
  <si>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</si>
  <si>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</si>
  <si>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</si>
  <si>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</si>
  <si>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</si>
  <si>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</si>
  <si>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</si>
  <si>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</si>
  <si>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</si>
  <si>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</si>
  <si>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</si>
  <si>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</si>
  <si>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</si>
  <si>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</si>
  <si>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</si>
  <si>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</si>
  <si>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</si>
  <si>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</si>
  <si>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</si>
  <si>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</si>
  <si>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</si>
  <si>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</si>
  <si>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</si>
  <si>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</si>
  <si>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</si>
  <si>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</si>
  <si>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</si>
  <si>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</si>
  <si>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</si>
  <si>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</si>
  <si>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</si>
  <si>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</si>
  <si>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</si>
  <si>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</si>
  <si>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</si>
  <si>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</si>
  <si>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</si>
  <si>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</si>
  <si>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</si>
  <si>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</si>
  <si>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</si>
  <si>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</si>
  <si>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</si>
  <si>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</si>
  <si>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</si>
  <si>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</si>
  <si>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</si>
  <si>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</si>
  <si>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</si>
  <si>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</si>
  <si>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</si>
  <si>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</si>
  <si>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</si>
  <si>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</si>
  <si>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</si>
  <si>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</si>
  <si>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</si>
  <si>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</si>
  <si>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</si>
  <si>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</si>
  <si>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</si>
  <si>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</si>
  <si>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</si>
  <si>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</si>
  <si>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</si>
  <si>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</si>
  <si>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</si>
  <si>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</si>
  <si>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</si>
  <si>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</si>
  <si>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</si>
  <si>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</si>
  <si>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</si>
  <si>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</si>
  <si>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</si>
  <si>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</si>
  <si>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</si>
  <si>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</si>
  <si>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</si>
  <si>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</si>
  <si>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</si>
  <si>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</si>
  <si>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</si>
  <si>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</si>
  <si>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</si>
  <si>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</si>
  <si>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</si>
  <si>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</si>
  <si>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</si>
  <si>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</si>
  <si>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</si>
  <si>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</si>
  <si>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</si>
  <si>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</si>
  <si>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</si>
  <si>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</si>
  <si>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</si>
  <si>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</si>
  <si>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</si>
  <si>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</si>
  <si>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</si>
  <si>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</si>
  <si>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</si>
  <si>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</si>
  <si>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</si>
  <si>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</si>
  <si>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</si>
  <si>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</si>
  <si>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</si>
  <si>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</si>
  <si>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</si>
  <si>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</si>
  <si>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</si>
  <si>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</si>
  <si>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</si>
  <si>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</si>
  <si>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</si>
  <si>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</si>
  <si>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</si>
  <si>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</si>
  <si>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</si>
  <si>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</si>
  <si>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</si>
  <si>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</si>
  <si>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</si>
  <si>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</si>
  <si>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</si>
  <si>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</si>
  <si>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</si>
  <si>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</si>
  <si>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</si>
  <si>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</si>
  <si>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</si>
  <si>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</si>
  <si>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</si>
  <si>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</si>
  <si>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</si>
  <si>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</si>
  <si>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</si>
  <si>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</si>
  <si>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</si>
  <si>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</si>
  <si>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</si>
  <si>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</si>
  <si>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</si>
  <si>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</si>
  <si>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</si>
  <si>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</si>
  <si>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</si>
  <si>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</si>
  <si>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</si>
  <si>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</si>
  <si>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</si>
  <si>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</si>
  <si>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</si>
  <si>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</si>
  <si>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</si>
  <si>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</si>
  <si>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</si>
  <si>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</si>
  <si>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</si>
  <si>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</si>
  <si>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</si>
  <si>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</si>
  <si>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</si>
  <si>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</si>
  <si>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</si>
  <si>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</si>
  <si>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</si>
  <si>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</si>
  <si>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</si>
  <si>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</si>
  <si>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</si>
  <si>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</si>
  <si>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</si>
  <si>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</si>
  <si>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</si>
  <si>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</si>
  <si>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</si>
  <si>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</si>
  <si>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</si>
  <si>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</si>
  <si>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</si>
  <si>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</si>
  <si>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</si>
  <si>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</si>
  <si>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</si>
  <si>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</si>
  <si>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</si>
  <si>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</si>
  <si>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</si>
  <si>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</si>
  <si>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</si>
  <si>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</si>
  <si>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</si>
  <si>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</si>
  <si>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</si>
  <si>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</si>
  <si>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</si>
  <si>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</si>
  <si>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</si>
  <si>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</si>
  <si>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</si>
  <si>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</si>
  <si>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</si>
  <si>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</si>
  <si>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</si>
  <si>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</si>
  <si>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</si>
  <si>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</si>
  <si>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</si>
  <si>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</si>
  <si>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</si>
  <si>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</si>
  <si>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</si>
  <si>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</si>
  <si>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</si>
  <si>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</si>
  <si>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</si>
  <si>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</si>
  <si>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</si>
  <si>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</si>
  <si>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</si>
  <si>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</si>
  <si>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</si>
  <si>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</si>
  <si>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</si>
  <si>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</si>
  <si>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</si>
  <si>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</si>
  <si>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</si>
  <si>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</si>
  <si>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</si>
  <si>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</si>
  <si>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</si>
  <si>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</si>
  <si>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</si>
  <si>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</si>
  <si>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</si>
  <si>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</si>
  <si>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</si>
  <si>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</si>
  <si>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</si>
  <si>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</si>
  <si>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</si>
  <si>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</si>
  <si>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</si>
  <si>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</si>
  <si>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</si>
  <si>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</si>
  <si>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</si>
  <si>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</si>
  <si>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</si>
  <si>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</si>
  <si>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</si>
  <si>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</si>
  <si>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</si>
  <si>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</si>
  <si>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</si>
  <si>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</si>
  <si>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</si>
  <si>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</si>
  <si>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</si>
  <si>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</si>
  <si>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</si>
  <si>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</si>
  <si>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</si>
  <si>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</si>
  <si>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</si>
  <si>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</si>
  <si>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</si>
  <si>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</si>
  <si>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</si>
  <si>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</si>
  <si>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</si>
  <si>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</si>
  <si>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</si>
  <si>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</si>
  <si>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</si>
  <si>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</si>
  <si>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</si>
  <si>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</si>
  <si>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</si>
  <si>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</si>
  <si>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</si>
  <si>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</si>
  <si>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</si>
  <si>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</si>
  <si>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</si>
  <si>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</si>
  <si>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</si>
  <si>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</si>
  <si>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</si>
  <si>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</si>
  <si>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</si>
  <si>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</si>
  <si>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</si>
  <si>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</si>
  <si>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</si>
  <si>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</si>
  <si>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</si>
  <si>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</si>
  <si>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</si>
  <si>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</si>
  <si>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</si>
  <si>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</si>
  <si>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</si>
  <si>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</si>
  <si>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</si>
  <si>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</si>
  <si>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</si>
  <si>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</si>
  <si>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</si>
  <si>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</si>
  <si>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</si>
  <si>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</si>
  <si>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</si>
  <si>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</si>
  <si>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</si>
  <si>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</si>
  <si>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</si>
  <si>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</si>
  <si>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</si>
  <si>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</si>
  <si>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</si>
  <si>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</si>
  <si>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</si>
  <si>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</si>
  <si>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</si>
  <si>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</si>
  <si>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</si>
  <si>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</si>
  <si>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</si>
  <si>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</si>
  <si>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</si>
  <si>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</si>
  <si>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</si>
  <si>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</si>
  <si>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</si>
  <si>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</si>
  <si>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</si>
  <si>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</si>
  <si>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</si>
  <si>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</si>
  <si>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</si>
  <si>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</si>
  <si>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</si>
  <si>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</si>
  <si>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</si>
  <si>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</si>
  <si>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</si>
  <si>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</si>
  <si>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</si>
  <si>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</si>
  <si>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</si>
  <si>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</si>
  <si>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</si>
  <si>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</si>
  <si>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</si>
  <si>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</si>
  <si>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</si>
  <si>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</si>
  <si>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</si>
  <si>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</si>
  <si>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</si>
  <si>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</si>
  <si>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</si>
  <si>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</si>
  <si>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</si>
  <si>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</si>
  <si>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</si>
  <si>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</si>
  <si>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</si>
  <si>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</si>
  <si>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</si>
  <si>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</si>
  <si>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</si>
  <si>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</si>
  <si>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</si>
  <si>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</si>
  <si>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</si>
  <si>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</si>
  <si>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</si>
  <si>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</si>
  <si>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</si>
  <si>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</si>
  <si>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</si>
  <si>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</si>
  <si>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</si>
  <si>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</si>
  <si>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</si>
  <si>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</si>
  <si>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</si>
  <si>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</si>
  <si>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</si>
  <si>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</si>
  <si>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</si>
  <si>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</si>
  <si>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</si>
  <si>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</si>
  <si>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</si>
  <si>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</si>
  <si>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</si>
  <si>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</si>
  <si>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</si>
  <si>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</si>
  <si>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</si>
  <si>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</si>
  <si>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</si>
  <si>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</si>
  <si>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</si>
  <si>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</si>
  <si>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</si>
  <si>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</si>
  <si>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</si>
  <si>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</si>
  <si>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</si>
  <si>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</si>
  <si>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</si>
  <si>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</si>
  <si>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</si>
  <si>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</si>
  <si>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</si>
  <si>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</si>
  <si>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</si>
  <si>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</si>
  <si>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</si>
  <si>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</si>
  <si>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</si>
  <si>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</si>
  <si>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</si>
  <si>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</si>
  <si>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</si>
  <si>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</si>
  <si>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</si>
  <si>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</si>
  <si>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</si>
  <si>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</si>
  <si>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</si>
  <si>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</si>
  <si>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</si>
  <si>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</si>
  <si>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</si>
  <si>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</si>
  <si>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</si>
  <si>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</si>
  <si>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</si>
  <si>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</si>
  <si>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</si>
  <si>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</si>
  <si>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</si>
  <si>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</si>
  <si>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</si>
  <si>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</si>
  <si>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</si>
  <si>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</si>
  <si>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</si>
  <si>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</si>
  <si>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</si>
  <si>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</si>
  <si>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</si>
  <si>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</si>
  <si>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</si>
  <si>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</si>
  <si>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</si>
  <si>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</si>
  <si>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</si>
  <si>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</si>
  <si>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</si>
  <si>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</si>
  <si>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</si>
  <si>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</si>
  <si>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</si>
  <si>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</si>
  <si>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</si>
  <si>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</si>
  <si>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</si>
  <si>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</si>
  <si>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</si>
  <si>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</si>
  <si>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</si>
  <si>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</si>
  <si>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</si>
  <si>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</si>
  <si>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</si>
  <si>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</si>
  <si>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</si>
  <si>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</si>
  <si>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</si>
  <si>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</si>
  <si>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</si>
  <si>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</si>
  <si>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</si>
  <si>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</si>
  <si>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</si>
  <si>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</si>
  <si>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</si>
  <si>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</si>
  <si>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</si>
  <si>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</si>
  <si>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</si>
  <si>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</si>
  <si>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</si>
  <si>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</si>
  <si>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</si>
  <si>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</si>
  <si>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</si>
  <si>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</si>
  <si>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</si>
  <si>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</si>
  <si>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</si>
  <si>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</si>
  <si>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</si>
  <si>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</si>
  <si>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</si>
  <si>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</si>
  <si>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</si>
  <si>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</si>
  <si>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</si>
  <si>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</si>
  <si>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</si>
  <si>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</si>
  <si>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</si>
  <si>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</si>
  <si>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</si>
  <si>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</si>
  <si>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</si>
  <si>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</si>
  <si>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</si>
  <si>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</si>
  <si>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</si>
  <si>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</si>
  <si>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</si>
  <si>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</si>
  <si>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</si>
  <si>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</si>
  <si>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</si>
  <si>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</si>
  <si>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</si>
  <si>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</si>
  <si>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</si>
  <si>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</si>
  <si>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</si>
  <si>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</si>
  <si>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</si>
  <si>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</si>
  <si>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</si>
  <si>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</si>
  <si>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</si>
  <si>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</si>
  <si>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</si>
  <si>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</si>
  <si>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</si>
  <si>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</si>
  <si>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</si>
  <si>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</si>
  <si>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</si>
  <si>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</si>
  <si>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</si>
  <si>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</si>
  <si>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</si>
  <si>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</si>
  <si>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</si>
  <si>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</si>
  <si>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</si>
  <si>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</si>
  <si>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</si>
  <si>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</si>
  <si>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</si>
  <si>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</si>
  <si>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</si>
  <si>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</si>
  <si>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</si>
  <si>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</si>
  <si>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</si>
  <si>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</si>
  <si>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</si>
  <si>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</si>
  <si>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</si>
  <si>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</si>
  <si>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</si>
  <si>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</si>
  <si>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</si>
  <si>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</si>
  <si>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</si>
  <si>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</si>
  <si>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</si>
  <si>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</si>
  <si>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</si>
  <si>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</si>
  <si>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</si>
  <si>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</si>
  <si>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</si>
  <si>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</si>
  <si>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</si>
  <si>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</si>
  <si>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</si>
  <si>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</si>
  <si>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</si>
  <si>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</si>
  <si>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</si>
  <si>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</si>
  <si>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</si>
  <si>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</si>
  <si>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</si>
  <si>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</si>
  <si>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</si>
  <si>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</si>
  <si>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</si>
  <si>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</si>
  <si>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</si>
  <si>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</si>
  <si>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</si>
  <si>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</si>
  <si>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</si>
  <si>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</si>
  <si>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</si>
  <si>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</si>
  <si>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</si>
  <si>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</si>
  <si>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</si>
  <si>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</si>
  <si>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</si>
  <si>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</si>
  <si>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</si>
  <si>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</si>
  <si>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</si>
  <si>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</si>
  <si>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</si>
  <si>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</si>
  <si>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</si>
  <si>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</si>
  <si>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</si>
  <si>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</si>
  <si>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</si>
  <si>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</si>
  <si>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</si>
  <si>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</si>
  <si>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</si>
  <si>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</si>
  <si>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</si>
  <si>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</si>
  <si>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</si>
  <si>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</si>
  <si>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</si>
  <si>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</si>
  <si>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</si>
  <si>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</si>
  <si>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</si>
  <si>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</si>
  <si>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</si>
  <si>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</si>
  <si>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</si>
  <si>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</si>
  <si>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</si>
  <si>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</si>
  <si>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</si>
  <si>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</si>
  <si>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</si>
  <si>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</si>
  <si>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</si>
  <si>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</si>
  <si>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</si>
  <si>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</si>
  <si>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</si>
  <si>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</si>
  <si>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</si>
  <si>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</si>
  <si>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</si>
  <si>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</si>
  <si>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</si>
  <si>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</si>
  <si>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</si>
  <si>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</si>
  <si>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</si>
  <si>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</si>
  <si>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</si>
  <si>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</si>
  <si>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</si>
  <si>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</si>
  <si>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</si>
  <si>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</si>
  <si>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</si>
  <si>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</si>
  <si>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</si>
  <si>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</si>
  <si>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</si>
  <si>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</si>
  <si>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</si>
  <si>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</si>
  <si>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</si>
  <si>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</si>
  <si>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</si>
  <si>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</si>
  <si>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</si>
  <si>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</si>
  <si>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</si>
  <si>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</si>
  <si>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</si>
  <si>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</si>
  <si>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</si>
  <si>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</si>
  <si>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</si>
  <si>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</si>
  <si>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</si>
  <si>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</si>
  <si>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</si>
  <si>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</si>
  <si>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</si>
  <si>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</si>
  <si>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</si>
  <si>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</si>
  <si>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</si>
  <si>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</si>
  <si>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</si>
  <si>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</si>
  <si>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</si>
  <si>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</si>
  <si>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</si>
  <si>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</si>
  <si>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</si>
  <si>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</si>
  <si>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</si>
  <si>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</si>
  <si>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</si>
  <si>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</si>
  <si>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</si>
  <si>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</si>
  <si>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</si>
  <si>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</si>
  <si>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</si>
  <si>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</si>
  <si>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</si>
  <si>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</si>
  <si>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</si>
  <si>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</si>
  <si>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</si>
  <si>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</si>
  <si>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</si>
  <si>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</si>
  <si>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</si>
  <si>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</si>
  <si>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</si>
  <si>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</si>
  <si>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</si>
  <si>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</si>
  <si>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</si>
  <si>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</si>
  <si>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</si>
  <si>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</si>
  <si>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</si>
  <si>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</si>
  <si>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</si>
  <si>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</si>
  <si>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</si>
  <si>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</si>
  <si>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</si>
  <si>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</si>
  <si>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</si>
  <si>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</si>
  <si>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</si>
  <si>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</si>
  <si>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</si>
  <si>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</si>
  <si>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</si>
  <si>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</si>
  <si>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</si>
  <si>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</si>
  <si>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</si>
  <si>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</si>
  <si>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</si>
  <si>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</si>
  <si>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</si>
  <si>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</si>
  <si>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</si>
  <si>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</si>
  <si>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</si>
  <si>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</si>
  <si>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</si>
  <si>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</si>
  <si>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</si>
  <si>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</si>
  <si>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</si>
  <si>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</si>
  <si>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</si>
  <si>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</si>
  <si>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</si>
  <si>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</si>
  <si>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</si>
  <si>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</si>
  <si>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</si>
  <si>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</si>
  <si>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</si>
  <si>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</si>
  <si>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</si>
  <si>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</si>
  <si>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</si>
  <si>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</si>
  <si>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</si>
  <si>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</si>
  <si>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</si>
  <si>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</si>
  <si>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</si>
  <si>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</si>
  <si>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</si>
  <si>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</si>
  <si>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</si>
  <si>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</si>
  <si>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</si>
  <si>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</si>
  <si>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</si>
  <si>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</si>
  <si>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</si>
  <si>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</si>
  <si>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</si>
  <si>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</si>
  <si>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</si>
  <si>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</si>
  <si>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</si>
  <si>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</si>
  <si>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</si>
  <si>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</si>
  <si>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</si>
  <si>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</si>
  <si>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</si>
  <si>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</si>
  <si>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</si>
  <si>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</si>
  <si>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</si>
  <si>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</si>
  <si>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</si>
  <si>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</si>
  <si>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</si>
  <si>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</si>
  <si>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</si>
  <si>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</si>
  <si>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</si>
  <si>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</si>
  <si>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</si>
  <si>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</si>
  <si>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</si>
  <si>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</si>
  <si>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</si>
  <si>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</si>
  <si>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</si>
  <si>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</si>
  <si>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</si>
  <si>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</si>
  <si>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</si>
  <si>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</si>
  <si>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</si>
  <si>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</si>
  <si>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</si>
  <si>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</si>
  <si>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</si>
  <si>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</si>
  <si>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</si>
  <si>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</si>
  <si>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</si>
  <si>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</si>
  <si>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</si>
  <si>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</si>
  <si>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</si>
  <si>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</si>
  <si>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</si>
  <si>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</si>
  <si>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</si>
  <si>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</si>
  <si>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</si>
  <si>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</si>
  <si>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</si>
  <si>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</si>
  <si>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</si>
  <si>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</si>
  <si>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</si>
  <si>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</si>
  <si>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</si>
  <si>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</si>
  <si>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</si>
  <si>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</si>
  <si>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</si>
  <si>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</si>
  <si>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</si>
  <si>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</si>
  <si>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</si>
  <si>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</si>
  <si>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</si>
  <si>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</si>
  <si>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</si>
  <si>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</si>
  <si>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</si>
  <si>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</si>
  <si>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</si>
  <si>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</si>
  <si>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</si>
  <si>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</si>
  <si>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</si>
  <si>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</si>
  <si>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</si>
  <si>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</si>
  <si>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</si>
  <si>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</si>
  <si>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</si>
  <si>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</si>
  <si>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</si>
  <si>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</si>
  <si>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</si>
  <si>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</si>
  <si>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</si>
  <si>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</si>
  <si>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</si>
  <si>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</si>
  <si>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</si>
  <si>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</si>
  <si>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</si>
  <si>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</si>
  <si>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</si>
  <si>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</si>
  <si>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</si>
  <si>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</si>
  <si>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</si>
  <si>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</si>
  <si>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</si>
  <si>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</si>
  <si>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</si>
  <si>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</si>
  <si>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</si>
  <si>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</si>
  <si>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</si>
  <si>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</si>
  <si>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</si>
  <si>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</si>
  <si>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</si>
  <si>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</si>
  <si>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</si>
  <si>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</si>
  <si>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</si>
  <si>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</si>
  <si>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</si>
  <si>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</si>
  <si>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</si>
  <si>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</si>
  <si>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</si>
  <si>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</si>
  <si>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</si>
  <si>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</si>
  <si>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</si>
  <si>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</si>
  <si>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</si>
  <si>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</si>
  <si>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</si>
  <si>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</si>
  <si>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</si>
  <si>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</si>
  <si>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</si>
  <si>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</si>
  <si>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</si>
  <si>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</si>
  <si>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</si>
  <si>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</si>
  <si>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</si>
  <si>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</si>
  <si>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</si>
  <si>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</si>
  <si>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</si>
  <si>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</si>
  <si>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</si>
  <si>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</si>
  <si>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</si>
  <si>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</si>
  <si>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</si>
  <si>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</si>
  <si>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</si>
  <si>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</si>
  <si>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</si>
  <si>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</si>
  <si>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</si>
  <si>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</si>
  <si>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</si>
  <si>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</si>
  <si>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</si>
  <si>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</si>
  <si>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</si>
  <si>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</si>
  <si>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</si>
  <si>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</si>
  <si>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</si>
  <si>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</si>
  <si>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</si>
  <si>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</si>
  <si>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</si>
  <si>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</si>
  <si>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</si>
  <si>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</si>
  <si>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</si>
  <si>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</si>
  <si>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</si>
  <si>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</si>
  <si>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</si>
  <si>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</si>
  <si>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</si>
  <si>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</si>
  <si>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</si>
  <si>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</si>
  <si>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</si>
  <si>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</si>
  <si>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</si>
  <si>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</si>
  <si>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</si>
  <si>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</si>
  <si>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</si>
  <si>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</si>
  <si>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</si>
  <si>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</si>
  <si>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</si>
  <si>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</si>
  <si>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</si>
  <si>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</si>
  <si>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</si>
  <si>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</si>
  <si>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</si>
  <si>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</si>
  <si>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</si>
  <si>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</si>
  <si>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</si>
  <si>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</si>
  <si>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</si>
  <si>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</si>
  <si>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</si>
  <si>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</si>
  <si>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</si>
  <si>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</si>
  <si>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</si>
  <si>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</si>
  <si>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</si>
  <si>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</si>
  <si>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</si>
  <si>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</si>
  <si>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</si>
  <si>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</si>
  <si>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</si>
  <si>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</si>
  <si>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</si>
  <si>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</si>
  <si>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</si>
  <si>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</si>
  <si>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</si>
  <si>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</si>
  <si>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</si>
  <si>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</si>
  <si>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</si>
  <si>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</si>
  <si>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</si>
  <si>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</si>
  <si>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</si>
  <si>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</si>
  <si>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</si>
  <si>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</si>
  <si>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</si>
  <si>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</si>
  <si>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</si>
  <si>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</si>
  <si>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</si>
  <si>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</si>
  <si>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</si>
  <si>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</si>
  <si>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</si>
  <si>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</si>
  <si>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</si>
  <si>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</si>
  <si>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</si>
  <si>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</si>
  <si>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</si>
  <si>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</si>
  <si>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</si>
  <si>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</si>
  <si>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</si>
  <si>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</si>
  <si>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</si>
  <si>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</si>
  <si>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</si>
  <si>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</si>
  <si>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</si>
  <si>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</si>
  <si>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</si>
  <si>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</si>
  <si>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</si>
  <si>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</si>
  <si>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</si>
  <si>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</si>
  <si>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</si>
  <si>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</si>
  <si>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</si>
  <si>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</si>
  <si>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</si>
  <si>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</si>
  <si>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</si>
  <si>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</si>
  <si>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</si>
  <si>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</si>
  <si>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</si>
  <si>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</si>
  <si>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</si>
  <si>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</si>
  <si>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</si>
  <si>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</si>
  <si>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</si>
  <si>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</si>
  <si>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</si>
  <si>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</si>
  <si>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</si>
  <si>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</si>
  <si>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</si>
  <si>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</si>
  <si>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</si>
  <si>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</si>
  <si>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</si>
  <si>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</si>
  <si>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</si>
  <si>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</si>
  <si>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</si>
  <si>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</si>
  <si>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</si>
  <si>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</si>
  <si>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</si>
  <si>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</si>
  <si>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</si>
  <si>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</si>
  <si>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</si>
  <si>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</si>
  <si>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</si>
  <si>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</si>
  <si>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</si>
  <si>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</si>
  <si>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</si>
  <si>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</si>
  <si>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</si>
  <si>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</si>
  <si>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</si>
  <si>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</si>
  <si>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</si>
  <si>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</si>
  <si>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</si>
  <si>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</si>
  <si>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</si>
  <si>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</si>
  <si>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</si>
  <si>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</si>
  <si>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</si>
  <si>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</si>
  <si>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</si>
  <si>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</si>
  <si>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</si>
  <si>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</si>
  <si>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</si>
  <si>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</si>
  <si>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</si>
  <si>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</si>
  <si>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</si>
  <si>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</si>
  <si>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</si>
  <si>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</si>
  <si>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</si>
  <si>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</si>
  <si>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</si>
  <si>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</si>
  <si>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</si>
  <si>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</si>
  <si>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</si>
  <si>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</si>
  <si>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</si>
  <si>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</si>
  <si>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</si>
  <si>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</si>
  <si>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</si>
  <si>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</si>
  <si>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</si>
  <si>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</si>
  <si>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</si>
  <si>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</si>
  <si>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</si>
  <si>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</si>
  <si>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</si>
  <si>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</si>
  <si>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</si>
  <si>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</si>
  <si>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</si>
  <si>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</si>
  <si>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</si>
  <si>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</si>
  <si>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</si>
  <si>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</si>
  <si>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</si>
  <si>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</si>
  <si>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</si>
  <si>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</si>
  <si>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</si>
  <si>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</si>
  <si>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</si>
  <si>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</si>
  <si>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</si>
  <si>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</si>
  <si>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</si>
  <si>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</si>
  <si>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</si>
  <si>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</si>
  <si>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</si>
  <si>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</si>
  <si>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</si>
  <si>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</si>
  <si>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</si>
  <si>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</si>
  <si>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</si>
  <si>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</si>
  <si>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</si>
  <si>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</si>
  <si>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</si>
  <si>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</si>
  <si>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</si>
  <si>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</si>
  <si>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</si>
  <si>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</si>
  <si>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</si>
  <si>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</si>
  <si>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</si>
  <si>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</si>
  <si>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</si>
  <si>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</si>
  <si>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</si>
  <si>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</si>
  <si>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</si>
  <si>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</si>
  <si>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</si>
  <si>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</si>
  <si>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</si>
  <si>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</si>
  <si>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</si>
  <si>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</si>
  <si>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</si>
  <si>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</si>
  <si>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</si>
  <si>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</si>
  <si>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</si>
  <si>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</si>
  <si>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</si>
  <si>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</si>
  <si>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</si>
  <si>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</si>
  <si>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</si>
  <si>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</si>
  <si>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</si>
  <si>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</si>
  <si>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</si>
  <si>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</si>
  <si>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</si>
  <si>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</si>
  <si>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</si>
  <si>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</si>
  <si>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</si>
  <si>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</si>
  <si>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</si>
  <si>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</si>
  <si>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</si>
  <si>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</si>
  <si>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</si>
  <si>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</si>
  <si>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</si>
  <si>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</si>
  <si>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</si>
  <si>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</si>
  <si>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</si>
  <si>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</si>
  <si>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</si>
  <si>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</si>
  <si>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</si>
  <si>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</si>
  <si>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</si>
  <si>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</si>
  <si>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</si>
  <si>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</si>
  <si>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</si>
  <si>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</si>
  <si>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</si>
  <si>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</si>
  <si>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</si>
  <si>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</si>
  <si>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</si>
  <si>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</si>
  <si>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</si>
  <si>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</si>
  <si>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</si>
  <si>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</si>
  <si>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</si>
  <si>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</si>
  <si>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</si>
  <si>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</si>
  <si>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</si>
  <si>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</si>
  <si>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</si>
  <si>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</si>
  <si>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</si>
  <si>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</si>
  <si>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</si>
  <si>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</si>
  <si>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</si>
  <si>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</si>
  <si>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</si>
  <si>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</si>
  <si>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</si>
  <si>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</si>
  <si>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</si>
  <si>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</si>
  <si>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</si>
  <si>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</si>
  <si>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</si>
  <si>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</si>
  <si>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</si>
  <si>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</si>
  <si>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</si>
  <si>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</si>
  <si>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</si>
  <si>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</si>
  <si>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</si>
  <si>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</si>
  <si>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</si>
  <si>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</si>
  <si>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</si>
  <si>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</si>
  <si>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</si>
  <si>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</si>
  <si>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</si>
  <si>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</si>
  <si>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</si>
  <si>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</si>
  <si>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</si>
  <si>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</si>
  <si>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</si>
  <si>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</si>
  <si>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</si>
  <si>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</si>
  <si>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</si>
  <si>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</si>
  <si>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</si>
  <si>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</si>
  <si>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</si>
  <si>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</si>
  <si>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</si>
  <si>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</si>
  <si>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</si>
  <si>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</si>
  <si>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</si>
  <si>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</si>
  <si>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</si>
  <si>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</si>
  <si>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</si>
  <si>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</si>
  <si>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</si>
  <si>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</si>
  <si>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</si>
  <si>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</si>
  <si>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</si>
  <si>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</si>
  <si>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</si>
  <si>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</si>
  <si>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</si>
  <si>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</si>
  <si>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</si>
  <si>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</si>
  <si>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</si>
  <si>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</si>
  <si>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</si>
  <si>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</si>
  <si>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</si>
  <si>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</si>
  <si>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</si>
  <si>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</si>
  <si>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</si>
  <si>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</si>
  <si>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</si>
  <si>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</si>
  <si>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</si>
  <si>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</si>
  <si>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</si>
  <si>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</si>
  <si>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</si>
  <si>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</si>
  <si>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</si>
  <si>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</si>
  <si>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</si>
  <si>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</si>
  <si>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</si>
  <si>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</si>
  <si>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</si>
  <si>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</si>
  <si>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</si>
  <si>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</si>
  <si>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</si>
  <si>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</si>
  <si>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</si>
  <si>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</si>
  <si>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</si>
  <si>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</si>
  <si>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</si>
  <si>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</si>
  <si>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</si>
  <si>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</si>
  <si>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</si>
  <si>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</si>
  <si>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</si>
  <si>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</si>
  <si>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</si>
  <si>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</si>
  <si>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</si>
  <si>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</si>
  <si>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</si>
  <si>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</si>
  <si>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</si>
  <si>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</si>
  <si>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</si>
  <si>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</si>
  <si>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</si>
  <si>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</si>
  <si>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</si>
  <si>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</si>
  <si>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</si>
  <si>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</si>
  <si>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</si>
  <si>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</si>
  <si>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</si>
  <si>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</si>
  <si>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</si>
  <si>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</si>
  <si>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</si>
  <si>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</si>
  <si>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</si>
  <si>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</si>
  <si>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</si>
  <si>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</si>
  <si>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</si>
  <si>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</si>
  <si>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</si>
  <si>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</si>
  <si>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</si>
  <si>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</si>
  <si>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</si>
  <si>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</si>
  <si>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</si>
  <si>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</si>
  <si>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</si>
  <si>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</si>
  <si>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</si>
  <si>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</si>
  <si>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</si>
  <si>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</si>
  <si>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</si>
  <si>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</si>
  <si>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</si>
  <si>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</si>
  <si>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</si>
  <si>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</si>
  <si>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</si>
  <si>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</si>
  <si>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</si>
  <si>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</si>
  <si>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</si>
  <si>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</si>
  <si>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</si>
  <si>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</si>
  <si>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</si>
  <si>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</si>
  <si>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</si>
  <si>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</si>
  <si>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</si>
  <si>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</si>
  <si>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</si>
  <si>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</si>
  <si>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</si>
  <si>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</si>
  <si>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</si>
  <si>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</si>
  <si>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</si>
  <si>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</si>
  <si>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</si>
  <si>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</si>
  <si>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</si>
  <si>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</si>
  <si>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</si>
  <si>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</si>
  <si>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</si>
  <si>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</si>
  <si>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</si>
  <si>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</si>
  <si>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</si>
  <si>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</si>
  <si>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</si>
  <si>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</si>
  <si>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</si>
  <si>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</si>
  <si>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</si>
  <si>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</si>
  <si>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</si>
  <si>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</si>
  <si>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</si>
  <si>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</si>
  <si>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</si>
  <si>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</si>
  <si>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</si>
  <si>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</si>
  <si>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</si>
  <si>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</si>
  <si>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</si>
  <si>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</si>
  <si>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</si>
  <si>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</si>
  <si>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</si>
  <si>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</si>
  <si>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</si>
  <si>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</si>
  <si>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</si>
  <si>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</si>
  <si>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</si>
  <si>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</si>
  <si>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</si>
  <si>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</si>
  <si>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</si>
  <si>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</si>
  <si>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</si>
  <si>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</si>
  <si>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</si>
  <si>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</si>
  <si>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</si>
  <si>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</si>
  <si>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</si>
  <si>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</si>
  <si>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</si>
  <si>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</si>
  <si>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</si>
  <si>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</si>
  <si>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</si>
  <si>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</si>
  <si>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</si>
  <si>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</si>
  <si>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</si>
  <si>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</si>
  <si>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</si>
  <si>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</si>
  <si>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</si>
  <si>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</si>
  <si>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</si>
  <si>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</si>
  <si>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</si>
  <si>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</si>
  <si>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</si>
  <si>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</si>
  <si>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</si>
  <si>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</si>
  <si>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</si>
  <si>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</si>
  <si>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</si>
  <si>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</si>
  <si>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</si>
  <si>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</si>
  <si>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</si>
  <si>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</si>
  <si>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</si>
  <si>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</si>
  <si>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</si>
  <si>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</si>
  <si>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</si>
  <si>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</si>
  <si>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</si>
  <si>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</si>
  <si>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</si>
  <si>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</si>
  <si>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</si>
  <si>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</si>
  <si>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</si>
  <si>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</si>
  <si>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</si>
  <si>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</si>
  <si>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</si>
  <si>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</si>
  <si>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</si>
  <si>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</si>
  <si>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</si>
  <si>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</si>
  <si>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</si>
  <si>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</si>
  <si>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</si>
  <si>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</si>
  <si>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</si>
  <si>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</si>
  <si>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</si>
  <si>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</si>
  <si>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</si>
  <si>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</si>
  <si>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</si>
  <si>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</si>
  <si>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</si>
  <si>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</si>
  <si>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</si>
  <si>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</si>
  <si>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</si>
  <si>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</si>
  <si>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</si>
  <si>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</si>
  <si>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</si>
  <si>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</si>
  <si>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</si>
  <si>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</si>
  <si>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</si>
  <si>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</si>
  <si>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</si>
  <si>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</si>
  <si>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</si>
  <si>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</si>
  <si>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</si>
  <si>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</si>
  <si>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</si>
  <si>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</si>
  <si>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</si>
  <si>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</si>
  <si>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</si>
  <si>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</si>
  <si>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</si>
  <si>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</si>
  <si>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</si>
  <si>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</si>
  <si>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</si>
  <si>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</si>
  <si>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</si>
  <si>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</si>
  <si>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</si>
  <si>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</si>
  <si>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</si>
  <si>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</si>
  <si>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</si>
  <si>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</si>
  <si>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</si>
  <si>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</si>
  <si>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</si>
  <si>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</si>
  <si>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</si>
  <si>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</si>
  <si>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</si>
  <si>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</si>
  <si>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</si>
  <si>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</si>
  <si>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</si>
  <si>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</si>
  <si>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</si>
  <si>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</si>
  <si>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</si>
  <si>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</si>
  <si>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</si>
  <si>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</si>
  <si>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</si>
  <si>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</si>
  <si>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</si>
  <si>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</si>
  <si>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</si>
  <si>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</si>
  <si>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</si>
  <si>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</si>
  <si>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</si>
  <si>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</si>
  <si>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</si>
  <si>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</si>
  <si>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</si>
  <si>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</si>
  <si>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</si>
  <si>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</si>
  <si>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</si>
  <si>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</si>
  <si>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</si>
  <si>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</si>
  <si>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</si>
  <si>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</si>
  <si>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</si>
  <si>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</si>
  <si>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</si>
  <si>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</si>
  <si>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</si>
  <si>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</si>
  <si>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</si>
  <si>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</si>
  <si>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</si>
  <si>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</si>
  <si>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</si>
  <si>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</si>
  <si>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</si>
  <si>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</si>
  <si>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</si>
  <si>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</si>
  <si>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</si>
  <si>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</si>
  <si>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</si>
  <si>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</si>
  <si>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</si>
  <si>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</si>
  <si>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</si>
  <si>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</si>
  <si>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</si>
  <si>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</si>
  <si>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</si>
  <si>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</si>
  <si>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</si>
  <si>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</si>
  <si>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</si>
  <si>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</si>
  <si>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</si>
  <si>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</si>
  <si>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</si>
  <si>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</si>
  <si>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</si>
  <si>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</si>
  <si>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</si>
  <si>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</si>
  <si>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</si>
  <si>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</si>
  <si>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</si>
  <si>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</si>
  <si>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</si>
  <si>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</si>
  <si>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</si>
  <si>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</si>
  <si>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</si>
  <si>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</si>
  <si>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</si>
  <si>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</si>
  <si>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</si>
  <si>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</si>
  <si>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</si>
  <si>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</si>
  <si>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</si>
  <si>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</si>
  <si>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</si>
  <si>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</si>
  <si>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</si>
  <si>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</si>
  <si>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</si>
  <si>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</si>
  <si>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</si>
  <si>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</si>
  <si>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</si>
  <si>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</si>
  <si>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</si>
  <si>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</si>
  <si>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</si>
  <si>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</si>
  <si>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</si>
  <si>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</si>
  <si>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</si>
  <si>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</si>
  <si>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</si>
  <si>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</si>
  <si>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</si>
  <si>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</si>
  <si>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</si>
  <si>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</si>
  <si>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</si>
  <si>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</si>
  <si>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</si>
  <si>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</si>
  <si>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</si>
  <si>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</si>
  <si>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</si>
  <si>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</si>
  <si>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</si>
  <si>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</si>
  <si>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</si>
  <si>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</si>
  <si>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</si>
  <si>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</si>
  <si>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</si>
  <si>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</si>
  <si>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</si>
  <si>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</si>
  <si>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</si>
  <si>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</si>
  <si>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</si>
  <si>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</si>
  <si>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</si>
  <si>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</si>
  <si>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</si>
  <si>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</si>
  <si>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</si>
  <si>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</si>
  <si>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</si>
  <si>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</si>
  <si>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</si>
  <si>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</si>
  <si>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</si>
  <si>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</si>
  <si>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</si>
  <si>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</si>
  <si>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</si>
  <si>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</si>
  <si>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</si>
  <si>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</si>
  <si>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</si>
  <si>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</si>
  <si>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</si>
  <si>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</si>
  <si>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</si>
  <si>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</si>
  <si>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</si>
  <si>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</si>
  <si>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</si>
  <si>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</si>
  <si>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</si>
  <si>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</si>
  <si>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</si>
  <si>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</si>
  <si>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</si>
  <si>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</si>
  <si>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</si>
  <si>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</si>
  <si>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</si>
  <si>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</si>
  <si>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</si>
  <si>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</si>
  <si>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</si>
  <si>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</si>
  <si>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</si>
  <si>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</si>
  <si>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</si>
  <si>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</si>
  <si>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</si>
  <si>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</si>
  <si>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</si>
  <si>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</si>
  <si>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</si>
  <si>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</si>
  <si>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</si>
  <si>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</si>
  <si>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</si>
  <si>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</si>
  <si>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</si>
  <si>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</si>
  <si>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</si>
  <si>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</si>
  <si>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</si>
  <si>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</si>
  <si>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</si>
  <si>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</si>
  <si>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</si>
  <si>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</si>
  <si>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</si>
  <si>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</si>
  <si>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</si>
  <si>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</si>
  <si>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</si>
  <si>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</si>
  <si>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</si>
  <si>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</si>
  <si>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</si>
  <si>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</si>
  <si>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</si>
  <si>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</si>
  <si>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</si>
  <si>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</si>
  <si>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</si>
  <si>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</si>
  <si>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</si>
  <si>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</si>
  <si>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</si>
  <si>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</si>
  <si>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</si>
  <si>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</si>
  <si>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</si>
  <si>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</si>
  <si>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</si>
  <si>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</si>
  <si>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</si>
  <si>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</si>
  <si>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</si>
  <si>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</si>
  <si>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</si>
  <si>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</si>
  <si>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</si>
  <si>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</si>
  <si>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</si>
  <si>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</si>
  <si>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</si>
  <si>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</si>
  <si>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</si>
  <si>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</si>
  <si>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</si>
  <si>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</si>
  <si>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</si>
  <si>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</si>
  <si>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</si>
  <si>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</si>
  <si>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</si>
  <si>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</si>
  <si>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</si>
  <si>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</si>
  <si>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</si>
  <si>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</si>
  <si>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</si>
  <si>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</si>
  <si>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</si>
  <si>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</si>
  <si>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</si>
  <si>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</si>
  <si>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</si>
  <si>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</si>
  <si>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</si>
  <si>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</si>
  <si>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</si>
  <si>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</si>
  <si>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</si>
  <si>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</si>
  <si>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</si>
  <si>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</si>
  <si>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</si>
  <si>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</si>
  <si>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</si>
  <si>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</si>
  <si>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</si>
  <si>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</si>
  <si>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</si>
  <si>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</si>
  <si>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</si>
  <si>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</si>
  <si>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</si>
  <si>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</si>
  <si>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</si>
  <si>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</si>
  <si>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</si>
  <si>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</si>
  <si>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</si>
  <si>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</si>
  <si>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</si>
  <si>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</si>
  <si>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</si>
  <si>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</si>
  <si>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</si>
  <si>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</si>
  <si>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</si>
  <si>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</si>
  <si>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</si>
  <si>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</si>
  <si>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</si>
  <si>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</si>
  <si>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</si>
  <si>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</si>
  <si>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</si>
  <si>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</si>
  <si>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</si>
  <si>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</si>
  <si>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</si>
  <si>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</si>
  <si>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</si>
  <si>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</si>
  <si>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</si>
  <si>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</si>
  <si>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</si>
  <si>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</si>
  <si>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</si>
  <si>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</si>
  <si>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</si>
  <si>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</si>
  <si>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</si>
  <si>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</si>
  <si>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</si>
  <si>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</si>
  <si>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</si>
  <si>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</si>
  <si>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</si>
  <si>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</si>
  <si>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</si>
  <si>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</si>
  <si>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</si>
  <si>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</si>
  <si>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</si>
  <si>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</si>
  <si>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</si>
  <si>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</si>
  <si>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</si>
  <si>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</si>
  <si>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</si>
  <si>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</si>
  <si>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</si>
  <si>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</si>
  <si>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</si>
  <si>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</si>
  <si>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</si>
  <si>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</si>
  <si>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</si>
  <si>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</si>
  <si>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</si>
  <si>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</si>
  <si>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</si>
  <si>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</si>
  <si>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</si>
  <si>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</si>
  <si>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</si>
  <si>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</si>
  <si>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</si>
  <si>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</si>
  <si>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</si>
  <si>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</si>
  <si>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</si>
  <si>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</si>
  <si>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</si>
  <si>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</si>
  <si>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</si>
  <si>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</si>
  <si>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</si>
  <si>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</si>
  <si>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</si>
  <si>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</si>
  <si>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</si>
  <si>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</si>
  <si>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</si>
  <si>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</si>
  <si>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</si>
  <si>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</si>
  <si>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</si>
  <si>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</si>
  <si>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</si>
  <si>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</si>
  <si>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</si>
  <si>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</si>
  <si>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</si>
  <si>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</si>
  <si>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</si>
  <si>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</si>
  <si>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</si>
  <si>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</si>
  <si>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</si>
  <si>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</si>
  <si>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</si>
  <si>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</si>
  <si>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</si>
  <si>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</si>
  <si>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</si>
  <si>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</si>
  <si>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</si>
  <si>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</si>
  <si>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</si>
  <si>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</si>
  <si>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</si>
  <si>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</si>
  <si>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</si>
  <si>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</si>
  <si>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</si>
  <si>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</si>
  <si>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</si>
  <si>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</si>
  <si>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</si>
  <si>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</si>
  <si>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</si>
  <si>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</si>
  <si>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</si>
  <si>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</si>
  <si>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</si>
  <si>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</si>
  <si>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</si>
  <si>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</si>
  <si>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</si>
  <si>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</si>
  <si>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</si>
  <si>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</si>
  <si>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</si>
  <si>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</si>
  <si>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</si>
  <si>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</si>
  <si>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</si>
  <si>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</si>
  <si>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</si>
  <si>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</si>
  <si>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</si>
  <si>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</si>
  <si>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</si>
  <si>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</si>
  <si>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</si>
  <si>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</si>
  <si>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</si>
  <si>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</si>
  <si>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</si>
  <si>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</si>
  <si>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</si>
  <si>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</si>
  <si>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</si>
  <si>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</si>
  <si>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</si>
  <si>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</si>
  <si>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</si>
  <si>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</si>
  <si>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</si>
  <si>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</si>
  <si>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</si>
  <si>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</si>
  <si>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</si>
  <si>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</si>
  <si>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</si>
  <si>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</si>
  <si>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</si>
  <si>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</si>
  <si>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</si>
  <si>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</si>
  <si>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</si>
  <si>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</si>
  <si>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</si>
  <si>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</si>
  <si>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</si>
  <si>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</si>
  <si>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</si>
  <si>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</si>
  <si>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</si>
  <si>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</si>
  <si>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</si>
  <si>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</si>
  <si>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</si>
  <si>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</si>
  <si>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</si>
  <si>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</si>
  <si>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</si>
  <si>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</si>
  <si>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</si>
  <si>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</si>
  <si>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</si>
  <si>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</si>
  <si>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</si>
  <si>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</si>
  <si>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</si>
  <si>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</si>
  <si>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</si>
  <si>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</si>
  <si>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</si>
  <si>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</si>
  <si>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</si>
  <si>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</si>
  <si>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</si>
  <si>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</si>
  <si>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</si>
  <si>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</si>
  <si>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</si>
  <si>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</si>
  <si>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</si>
  <si>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</si>
  <si>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</si>
  <si>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</si>
  <si>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</si>
  <si>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</si>
  <si>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</si>
  <si>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</si>
  <si>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</si>
  <si>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</si>
  <si>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</si>
  <si>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</si>
  <si>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</si>
  <si>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</si>
  <si>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</si>
  <si>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</si>
  <si>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</si>
  <si>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</si>
  <si>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</si>
  <si>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</si>
  <si>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</si>
  <si>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</si>
  <si>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</si>
  <si>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</si>
  <si>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</si>
  <si>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</si>
  <si>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</si>
  <si>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</si>
  <si>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</si>
  <si>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</si>
  <si>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</si>
  <si>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</si>
  <si>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</si>
  <si>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</si>
  <si>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</si>
  <si>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</si>
  <si>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</si>
  <si>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</si>
  <si>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</si>
  <si>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</si>
  <si>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</si>
  <si>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</si>
  <si>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</si>
  <si>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</si>
  <si>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</si>
  <si>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</si>
  <si>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</si>
  <si>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</si>
  <si>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</si>
  <si>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</si>
  <si>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</si>
  <si>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</si>
  <si>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</si>
  <si>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</si>
  <si>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</si>
  <si>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</si>
  <si>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</si>
  <si>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</si>
  <si>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</si>
  <si>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</si>
  <si>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</si>
  <si>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</si>
  <si>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</si>
  <si>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</si>
  <si>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</si>
  <si>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</si>
  <si>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</si>
  <si>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</si>
  <si>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</si>
  <si>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</si>
  <si>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</si>
  <si>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</si>
  <si>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</si>
  <si>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</si>
  <si>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</si>
  <si>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</si>
  <si>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</si>
  <si>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</si>
  <si>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</si>
  <si>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</si>
  <si>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</si>
  <si>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</si>
  <si>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</si>
  <si>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</si>
  <si>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</si>
  <si>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</si>
  <si>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</si>
  <si>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</si>
  <si>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</si>
  <si>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</si>
  <si>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</si>
  <si>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</si>
  <si>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</si>
  <si>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</si>
  <si>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</si>
  <si>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</si>
  <si>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</si>
  <si>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</si>
  <si>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</si>
  <si>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</si>
  <si>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</si>
  <si>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</si>
  <si>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</si>
  <si>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</si>
  <si>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</si>
  <si>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</si>
  <si>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</si>
  <si>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</si>
  <si>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</si>
  <si>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</si>
  <si>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</si>
  <si>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</si>
  <si>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</si>
  <si>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</si>
  <si>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</si>
  <si>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</si>
  <si>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</si>
  <si>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</si>
  <si>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</si>
  <si>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</si>
  <si>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</si>
  <si>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</si>
  <si>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</si>
  <si>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</si>
  <si>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</si>
  <si>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</si>
  <si>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</si>
  <si>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</si>
  <si>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</si>
  <si>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</si>
  <si>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</si>
  <si>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</si>
  <si>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</si>
  <si>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</si>
  <si>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</si>
  <si>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</si>
  <si>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</si>
  <si>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</si>
  <si>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</si>
  <si>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</si>
  <si>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</si>
  <si>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</si>
  <si>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</si>
  <si>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</si>
  <si>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</si>
  <si>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</si>
  <si>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</si>
  <si>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</si>
  <si>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</si>
  <si>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</si>
  <si>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</si>
  <si>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</si>
  <si>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</si>
  <si>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</si>
  <si>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</si>
  <si>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</si>
  <si>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</si>
  <si>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</si>
  <si>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</si>
  <si>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</si>
  <si>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</si>
  <si>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</si>
  <si>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</si>
  <si>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</si>
  <si>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</si>
  <si>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</si>
  <si>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</si>
  <si>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</si>
  <si>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</si>
  <si>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</si>
  <si>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</si>
  <si>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</si>
  <si>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</si>
  <si>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</si>
  <si>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</si>
  <si>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</si>
  <si>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</si>
  <si>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</si>
  <si>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</si>
  <si>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</si>
  <si>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</si>
  <si>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</si>
  <si>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</si>
  <si>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</si>
  <si>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</si>
  <si>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</si>
  <si>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</si>
  <si>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</si>
  <si>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</si>
  <si>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</si>
  <si>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</si>
  <si>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</si>
  <si>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</si>
  <si>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</si>
  <si>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</si>
  <si>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</si>
  <si>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</si>
  <si>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</si>
  <si>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</si>
  <si>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</si>
  <si>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</si>
  <si>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</si>
  <si>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</si>
  <si>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</si>
  <si>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</si>
  <si>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</si>
  <si>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</si>
  <si>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</si>
  <si>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</si>
  <si>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</si>
  <si>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</si>
  <si>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</si>
  <si>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</si>
  <si>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</si>
  <si>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</si>
  <si>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</si>
  <si>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</si>
  <si>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</si>
  <si>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</si>
  <si>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</si>
  <si>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</si>
  <si>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</si>
  <si>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</si>
  <si>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</si>
  <si>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</si>
  <si>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</si>
  <si>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</si>
  <si>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</si>
  <si>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</si>
  <si>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</si>
  <si>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</si>
  <si>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</si>
  <si>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</si>
  <si>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</si>
  <si>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</si>
  <si>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</si>
  <si>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</si>
  <si>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</si>
  <si>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</si>
  <si>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</si>
  <si>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</si>
  <si>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</si>
  <si>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</si>
  <si>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</si>
  <si>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</si>
  <si>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</si>
  <si>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</si>
  <si>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</si>
  <si>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</si>
  <si>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</si>
  <si>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</si>
  <si>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</si>
  <si>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</si>
  <si>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</si>
  <si>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</si>
  <si>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</si>
  <si>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</si>
  <si>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</si>
  <si>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</si>
  <si>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</si>
  <si>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</si>
  <si>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</si>
  <si>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</si>
  <si>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</si>
  <si>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</si>
  <si>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</si>
  <si>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</si>
  <si>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</si>
  <si>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</si>
  <si>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</si>
  <si>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</si>
  <si>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</si>
  <si>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</si>
  <si>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</si>
  <si>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</si>
  <si>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</si>
  <si>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</si>
  <si>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</si>
  <si>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</si>
  <si>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</si>
  <si>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</si>
  <si>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</si>
  <si>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</si>
  <si>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</si>
  <si>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</si>
  <si>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</si>
  <si>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</si>
  <si>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</si>
  <si>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</si>
  <si>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</si>
  <si>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</si>
  <si>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</si>
  <si>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</si>
  <si>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</si>
  <si>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</si>
  <si>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</si>
  <si>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</si>
  <si>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</si>
  <si>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</si>
  <si>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</si>
  <si>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</si>
  <si>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</si>
  <si>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</si>
  <si>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</si>
  <si>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</si>
  <si>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</si>
  <si>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</si>
  <si>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</si>
  <si>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</si>
  <si>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</si>
  <si>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</si>
  <si>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</si>
  <si>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</si>
  <si>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</si>
  <si>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</si>
  <si>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</si>
  <si>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</si>
  <si>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</si>
  <si>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</si>
  <si>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</si>
  <si>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</si>
  <si>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</si>
  <si>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</si>
  <si>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</si>
  <si>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</si>
  <si>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</si>
  <si>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</si>
  <si>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</si>
  <si>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</si>
  <si>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</si>
  <si>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</si>
  <si>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</si>
  <si>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</si>
  <si>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</si>
  <si>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</si>
  <si>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</si>
  <si>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</si>
  <si>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</si>
  <si>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</si>
  <si>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</si>
  <si>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</si>
  <si>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</si>
  <si>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</si>
  <si>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</si>
  <si>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</si>
  <si>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</si>
  <si>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</si>
  <si>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</si>
  <si>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</si>
  <si>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</si>
  <si>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</si>
  <si>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</si>
  <si>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</si>
  <si>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</si>
  <si>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</si>
  <si>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</si>
  <si>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</si>
  <si>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</si>
  <si>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</si>
  <si>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</si>
  <si>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</si>
  <si>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</si>
  <si>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</si>
  <si>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</si>
  <si>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</si>
  <si>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</si>
  <si>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</si>
  <si>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</si>
  <si>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</si>
  <si>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</si>
  <si>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</si>
  <si>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</si>
  <si>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</si>
  <si>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</si>
  <si>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</si>
  <si>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</si>
  <si>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</si>
  <si>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</si>
  <si>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</si>
  <si>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</si>
  <si>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</si>
  <si>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</si>
  <si>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</si>
  <si>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</si>
  <si>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</si>
  <si>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</si>
  <si>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</si>
  <si>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</si>
  <si>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</si>
  <si>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</si>
  <si>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</si>
  <si>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</si>
  <si>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</si>
  <si>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</si>
  <si>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</si>
  <si>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</si>
  <si>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</si>
  <si>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</si>
  <si>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</si>
  <si>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</si>
  <si>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</si>
  <si>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</si>
  <si>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</si>
  <si>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</si>
  <si>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</si>
  <si>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</si>
  <si>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</si>
  <si>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</si>
  <si>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</si>
  <si>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</si>
  <si>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</si>
  <si>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</si>
  <si>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</si>
  <si>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</si>
  <si>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</si>
  <si>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</si>
  <si>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</si>
  <si>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</si>
  <si>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</si>
  <si>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</si>
  <si>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</si>
  <si>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</si>
  <si>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</si>
  <si>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</si>
  <si>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</si>
  <si>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</si>
  <si>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</si>
  <si>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</si>
  <si>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</si>
  <si>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</si>
  <si>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</si>
  <si>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</si>
  <si>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</si>
  <si>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</si>
  <si>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</si>
  <si>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</si>
  <si>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</si>
  <si>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</si>
  <si>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</si>
  <si>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</si>
  <si>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</si>
  <si>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</si>
  <si>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</si>
  <si>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</si>
  <si>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</si>
  <si>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</si>
  <si>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</si>
  <si>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</si>
  <si>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</si>
  <si>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</si>
  <si>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</si>
  <si>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</si>
  <si>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</si>
  <si>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</si>
  <si>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</si>
  <si>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</si>
  <si>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</si>
  <si>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</si>
  <si>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</si>
  <si>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</si>
  <si>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</si>
  <si>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</si>
  <si>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</si>
  <si>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</si>
  <si>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</si>
  <si>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</si>
  <si>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</si>
  <si>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</si>
  <si>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</si>
  <si>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</si>
  <si>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</si>
  <si>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</si>
  <si>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</si>
  <si>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</si>
  <si>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</si>
  <si>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</si>
  <si>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</si>
  <si>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</si>
  <si>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</si>
  <si>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</si>
  <si>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</si>
  <si>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</si>
  <si>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</si>
  <si>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</si>
  <si>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</si>
  <si>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</si>
  <si>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</si>
  <si>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</si>
  <si>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</si>
  <si>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</si>
  <si>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</si>
  <si>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</si>
  <si>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</si>
  <si>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</si>
  <si>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</si>
  <si>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</si>
  <si>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</si>
  <si>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</si>
  <si>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</si>
  <si>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</si>
  <si>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</si>
  <si>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</si>
  <si>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</si>
  <si>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</si>
  <si>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</si>
  <si>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</si>
  <si>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</si>
  <si>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</si>
  <si>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</si>
  <si>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</si>
  <si>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</si>
  <si>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</si>
  <si>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</si>
  <si>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</si>
  <si>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</si>
  <si>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</si>
  <si>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</si>
  <si>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</si>
  <si>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</si>
  <si>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</si>
  <si>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</si>
  <si>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</si>
  <si>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</si>
  <si>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</si>
  <si>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</si>
  <si>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</si>
  <si>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</si>
  <si>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</si>
  <si>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</si>
  <si>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</si>
  <si>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</si>
  <si>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</si>
  <si>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</si>
  <si>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</si>
  <si>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</si>
  <si>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</si>
  <si>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</si>
  <si>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</si>
  <si>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</si>
  <si>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</si>
  <si>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</si>
  <si>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</si>
  <si>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</si>
  <si>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</si>
  <si>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</si>
  <si>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</si>
  <si>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</si>
  <si>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</si>
  <si>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</si>
  <si>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</si>
  <si>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</si>
  <si>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</si>
  <si>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</si>
  <si>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</si>
  <si>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</si>
  <si>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</si>
  <si>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</si>
  <si>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</si>
  <si>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</si>
  <si>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</si>
  <si>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</si>
  <si>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</si>
  <si>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</si>
  <si>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</si>
  <si>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</si>
  <si>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</si>
  <si>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</si>
  <si>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</si>
  <si>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</si>
  <si>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</si>
  <si>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</si>
  <si>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</si>
  <si>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</si>
  <si>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</si>
  <si>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</si>
  <si>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</si>
  <si>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</si>
  <si>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</si>
  <si>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</si>
  <si>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</si>
  <si>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</si>
  <si>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</si>
  <si>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</si>
  <si>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</si>
  <si>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</si>
  <si>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</si>
  <si>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</si>
  <si>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</si>
  <si>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</si>
  <si>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</si>
  <si>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</si>
  <si>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</si>
  <si>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</si>
  <si>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</si>
  <si>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</si>
  <si>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</si>
  <si>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</si>
  <si>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</si>
  <si>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</si>
  <si>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</si>
  <si>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</si>
  <si>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</si>
  <si>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</si>
  <si>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</si>
  <si>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</si>
  <si>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</si>
  <si>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</si>
  <si>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</si>
  <si>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</si>
  <si>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</si>
  <si>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</si>
  <si>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</si>
  <si>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</si>
  <si>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</si>
  <si>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</si>
  <si>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</si>
  <si>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</si>
  <si>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</si>
  <si>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</si>
  <si>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</si>
  <si>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</si>
  <si>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</si>
  <si>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</si>
  <si>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</si>
  <si>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</si>
  <si>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</si>
  <si>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</si>
  <si>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</si>
  <si>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</si>
  <si>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</si>
  <si>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</si>
  <si>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</si>
  <si>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</si>
  <si>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</si>
  <si>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</si>
  <si>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</si>
  <si>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</si>
  <si>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</si>
  <si>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</si>
  <si>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</si>
  <si>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</si>
  <si>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</si>
  <si>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</si>
  <si>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</si>
  <si>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</si>
  <si>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</si>
  <si>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</si>
  <si>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</si>
  <si>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</si>
  <si>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</si>
  <si>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</si>
  <si>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</si>
  <si>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</si>
  <si>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</si>
  <si>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</si>
  <si>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</si>
  <si>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</si>
  <si>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</si>
  <si>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</si>
  <si>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</si>
  <si>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</si>
  <si>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</si>
  <si>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</si>
  <si>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</si>
  <si>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</si>
  <si>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</si>
  <si>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</si>
  <si>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</si>
  <si>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</si>
  <si>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</si>
  <si>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</si>
  <si>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</si>
  <si>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</si>
  <si>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</si>
  <si>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</si>
  <si>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</si>
  <si>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</si>
  <si>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</si>
  <si>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</si>
  <si>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</si>
  <si>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</si>
  <si>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</si>
  <si>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</si>
  <si>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</si>
  <si>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</si>
  <si>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</si>
  <si>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</si>
  <si>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</si>
  <si>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</si>
  <si>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</si>
  <si>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</si>
  <si>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</si>
  <si>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</si>
  <si>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</si>
  <si>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</si>
  <si>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</si>
  <si>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</si>
  <si>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</si>
  <si>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</si>
  <si>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</si>
  <si>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</si>
  <si>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</si>
  <si>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</si>
  <si>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</si>
  <si>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</si>
  <si>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</si>
  <si>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</si>
  <si>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</si>
  <si>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</si>
  <si>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</si>
  <si>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</si>
  <si>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</si>
  <si>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</si>
  <si>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</si>
  <si>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</si>
  <si>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</si>
  <si>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</si>
  <si>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</si>
  <si>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</si>
  <si>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</si>
  <si>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</si>
  <si>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</si>
  <si>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</si>
  <si>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</si>
  <si>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</si>
  <si>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</si>
  <si>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</si>
  <si>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</si>
  <si>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</si>
  <si>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</si>
  <si>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</si>
  <si>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</si>
  <si>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</si>
  <si>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</si>
  <si>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</si>
  <si>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</si>
  <si>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</si>
  <si>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</si>
  <si>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</si>
  <si>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</si>
  <si>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</si>
  <si>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</si>
  <si>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</si>
  <si>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</si>
  <si>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</si>
  <si>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</si>
  <si>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</si>
  <si>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</si>
  <si>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</si>
  <si>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</si>
  <si>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</si>
  <si>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</si>
  <si>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</si>
  <si>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</si>
  <si>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</si>
  <si>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</si>
  <si>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</si>
  <si>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</si>
  <si>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</si>
  <si>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</si>
  <si>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</si>
  <si>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</si>
  <si>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</si>
  <si>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</si>
  <si>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</si>
  <si>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</si>
  <si>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</si>
  <si>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</si>
  <si>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</si>
  <si>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</si>
  <si>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</si>
  <si>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</si>
  <si>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</si>
  <si>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</si>
  <si>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</si>
  <si>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</si>
  <si>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</si>
  <si>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</si>
  <si>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</si>
  <si>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</si>
  <si>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</si>
  <si>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</si>
  <si>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</si>
  <si>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</si>
  <si>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</si>
  <si>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</si>
  <si>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</si>
  <si>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</si>
  <si>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</si>
  <si>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</si>
  <si>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</si>
  <si>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</si>
  <si>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</si>
  <si>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</si>
  <si>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</si>
  <si>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</si>
  <si>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</si>
  <si>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</si>
  <si>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</si>
  <si>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</si>
  <si>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</si>
  <si>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</si>
  <si>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</si>
  <si>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</si>
  <si>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</si>
  <si>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</si>
  <si>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</si>
  <si>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</si>
  <si>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</si>
  <si>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</si>
  <si>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</si>
  <si>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</si>
  <si>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</si>
  <si>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</si>
  <si>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</si>
  <si>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</si>
  <si>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</si>
  <si>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</si>
  <si>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</si>
  <si>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</si>
  <si>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</si>
  <si>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</si>
  <si>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</si>
  <si>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</si>
  <si>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</si>
  <si>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</si>
  <si>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</si>
  <si>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</si>
  <si>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</si>
  <si>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</si>
  <si>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</si>
  <si>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</si>
  <si>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</si>
  <si>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</si>
  <si>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</si>
  <si>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</si>
  <si>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</si>
  <si>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</si>
  <si>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</si>
  <si>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</si>
  <si>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</si>
  <si>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</si>
  <si>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</si>
  <si>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</si>
  <si>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</si>
  <si>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</si>
  <si>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</si>
  <si>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</si>
  <si>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</si>
  <si>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</si>
  <si>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</si>
  <si>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</si>
  <si>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</si>
  <si>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</si>
  <si>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</si>
  <si>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</si>
  <si>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</si>
  <si>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</si>
  <si>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</si>
  <si>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</si>
  <si>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</si>
  <si>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</si>
  <si>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</si>
  <si>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</si>
  <si>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</si>
  <si>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</si>
  <si>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</si>
  <si>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</si>
  <si>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</si>
  <si>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</si>
  <si>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</si>
  <si>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</si>
  <si>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</si>
  <si>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</si>
  <si>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</si>
  <si>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</si>
  <si>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</si>
  <si>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</si>
  <si>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</si>
  <si>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</si>
  <si>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</si>
  <si>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</si>
  <si>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</si>
  <si>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</si>
  <si>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</si>
  <si>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</si>
  <si>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</si>
  <si>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</si>
  <si>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</si>
  <si>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</si>
  <si>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</si>
  <si>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</si>
  <si>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</si>
  <si>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</si>
  <si>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</si>
  <si>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</si>
  <si>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</si>
  <si>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</si>
  <si>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</si>
  <si>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</si>
  <si>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</si>
  <si>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</si>
  <si>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</si>
  <si>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</si>
  <si>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</si>
  <si>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</si>
  <si>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</si>
  <si>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</si>
  <si>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</si>
  <si>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</si>
  <si>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</si>
  <si>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</si>
  <si>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</si>
  <si>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</si>
  <si>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</si>
  <si>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</si>
  <si>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</si>
  <si>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</si>
  <si>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</si>
  <si>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</si>
  <si>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</si>
  <si>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</si>
  <si>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</si>
  <si>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</si>
  <si>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</si>
  <si>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</si>
  <si>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</si>
  <si>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</si>
  <si>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</si>
  <si>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</si>
  <si>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</si>
  <si>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</si>
  <si>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</si>
  <si>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</si>
  <si>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</si>
  <si>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</si>
  <si>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</si>
  <si>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</si>
  <si>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</si>
  <si>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</si>
  <si>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</si>
  <si>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</si>
  <si>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</si>
  <si>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</si>
  <si>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</si>
  <si>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</si>
  <si>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</si>
  <si>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</si>
  <si>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</si>
  <si>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</si>
  <si>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</si>
  <si>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</si>
  <si>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</si>
  <si>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</si>
  <si>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</si>
  <si>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</si>
  <si>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</si>
  <si>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</si>
  <si>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</si>
  <si>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</si>
  <si>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</si>
  <si>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</si>
  <si>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</si>
  <si>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</si>
  <si>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</si>
  <si>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</si>
  <si>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</si>
  <si>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</si>
  <si>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</si>
  <si>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</si>
  <si>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</si>
  <si>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</si>
  <si>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</si>
  <si>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</si>
  <si>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</si>
  <si>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</si>
  <si>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</si>
  <si>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</si>
  <si>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</si>
  <si>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</si>
  <si>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</si>
  <si>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</si>
  <si>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</si>
  <si>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</si>
  <si>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</si>
  <si>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</si>
  <si>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</si>
  <si>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</si>
  <si>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</si>
  <si>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</si>
  <si>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</si>
  <si>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</si>
  <si>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</si>
  <si>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</si>
  <si>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</si>
  <si>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</si>
  <si>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</si>
  <si>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</si>
  <si>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</si>
  <si>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</si>
  <si>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</si>
  <si>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</si>
  <si>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</si>
  <si>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</si>
  <si>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</si>
  <si>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</si>
  <si>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</si>
  <si>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</si>
  <si>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</si>
  <si>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</si>
  <si>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</si>
  <si>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</si>
  <si>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</si>
  <si>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</si>
  <si>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</si>
  <si>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</si>
  <si>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</si>
  <si>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</si>
  <si>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</si>
  <si>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</si>
  <si>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</si>
  <si>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</si>
  <si>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</si>
  <si>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</si>
  <si>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</si>
  <si>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</si>
  <si>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</si>
  <si>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</si>
  <si>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</si>
  <si>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</si>
  <si>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</si>
  <si>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</si>
  <si>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</si>
  <si>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</si>
  <si>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</si>
  <si>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</si>
  <si>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</si>
  <si>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</si>
  <si>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</si>
  <si>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</si>
  <si>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</si>
  <si>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</si>
  <si>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</si>
  <si>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</si>
  <si>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</si>
  <si>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</si>
  <si>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</si>
  <si>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</si>
  <si>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</si>
  <si>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</si>
  <si>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</si>
  <si>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</si>
  <si>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</si>
  <si>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</si>
  <si>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</si>
  <si>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</si>
  <si>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</si>
  <si>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</si>
  <si>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</si>
  <si>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</si>
  <si>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</si>
  <si>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</si>
  <si>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</si>
  <si>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</si>
  <si>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</si>
  <si>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</si>
  <si>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</si>
  <si>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</si>
  <si>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</si>
  <si>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</si>
  <si>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</si>
  <si>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</si>
  <si>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</si>
  <si>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</si>
  <si>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</si>
  <si>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</si>
  <si>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</si>
  <si>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</si>
  <si>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</si>
  <si>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</si>
  <si>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</si>
  <si>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</si>
  <si>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</si>
  <si>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</si>
  <si>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</si>
  <si>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</si>
  <si>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</si>
  <si>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</si>
  <si>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</si>
  <si>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</si>
  <si>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</si>
  <si>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</si>
  <si>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</si>
  <si>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</si>
  <si>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</si>
  <si>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</si>
  <si>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</si>
  <si>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</si>
  <si>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</si>
  <si>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</si>
  <si>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</si>
  <si>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</si>
  <si>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</si>
  <si>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</si>
  <si>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</si>
  <si>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</si>
  <si>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</si>
  <si>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</si>
  <si>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</si>
  <si>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</si>
  <si>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</si>
  <si>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</si>
  <si>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</si>
  <si>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</si>
  <si>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</si>
  <si>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</si>
  <si>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</si>
  <si>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</si>
  <si>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</si>
  <si>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</si>
  <si>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</si>
  <si>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</si>
  <si>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</si>
  <si>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</si>
  <si>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</si>
  <si>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</si>
  <si>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</si>
  <si>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</si>
  <si>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</si>
  <si>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</si>
  <si>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</si>
  <si>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</si>
  <si>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</si>
  <si>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</si>
  <si>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</si>
  <si>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</si>
  <si>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</si>
  <si>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</si>
  <si>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</si>
  <si>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</si>
  <si>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</si>
  <si>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</si>
  <si>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</si>
  <si>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</si>
  <si>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</si>
  <si>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</si>
  <si>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</si>
  <si>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</si>
  <si>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</si>
  <si>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</si>
  <si>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</si>
  <si>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</si>
  <si>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</si>
  <si>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</si>
  <si>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</si>
  <si>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</si>
  <si>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</si>
  <si>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</si>
  <si>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</si>
  <si>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</si>
  <si>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</si>
  <si>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</si>
  <si>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</si>
  <si>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</si>
  <si>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</si>
  <si>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</si>
  <si>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</si>
  <si>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</si>
  <si>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</si>
  <si>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</si>
  <si>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</si>
  <si>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</si>
  <si>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</si>
  <si>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</si>
  <si>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</si>
  <si>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</si>
  <si>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</si>
  <si>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</si>
  <si>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</si>
  <si>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</si>
  <si>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</si>
  <si>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</si>
  <si>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</si>
  <si>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</si>
  <si>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</si>
  <si>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</si>
  <si>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</si>
  <si>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</si>
  <si>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</si>
  <si>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</si>
  <si>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</si>
  <si>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</si>
  <si>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</si>
  <si>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</si>
  <si>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</si>
  <si>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</si>
  <si>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</si>
  <si>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</si>
  <si>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</si>
  <si>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</si>
  <si>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</si>
  <si>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</si>
  <si>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</si>
  <si>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</si>
  <si>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</si>
  <si>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</si>
  <si>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</si>
  <si>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</si>
  <si>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</si>
  <si>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</si>
  <si>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</si>
  <si>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</si>
  <si>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</si>
  <si>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</si>
  <si>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</si>
  <si>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</si>
  <si>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</si>
  <si>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</si>
  <si>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</si>
  <si>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</si>
  <si>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</si>
  <si>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</si>
  <si>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</si>
  <si>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</si>
  <si>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</si>
  <si>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</si>
  <si>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</si>
  <si>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</si>
  <si>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</si>
  <si>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</si>
  <si>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</si>
  <si>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</si>
  <si>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</si>
  <si>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</si>
  <si>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</si>
  <si>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</si>
  <si>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</si>
  <si>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</si>
  <si>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</si>
  <si>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</si>
  <si>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</si>
  <si>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</si>
  <si>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</si>
  <si>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</si>
  <si>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</si>
  <si>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</si>
  <si>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</si>
  <si>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</si>
  <si>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</si>
  <si>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</si>
  <si>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</si>
  <si>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</si>
  <si>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</si>
  <si>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</si>
  <si>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</si>
  <si>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</si>
  <si>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</si>
  <si>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</si>
  <si>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</si>
  <si>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</si>
  <si>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</si>
  <si>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</si>
  <si>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</si>
  <si>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</si>
  <si>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</si>
  <si>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</si>
  <si>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</si>
  <si>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</si>
  <si>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</si>
  <si>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</si>
  <si>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</si>
  <si>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</si>
  <si>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</si>
  <si>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</si>
  <si>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</si>
  <si>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</si>
  <si>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</si>
  <si>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</si>
  <si>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</si>
  <si>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</si>
  <si>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</si>
  <si>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</si>
  <si>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</si>
  <si>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</si>
  <si>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</si>
  <si>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</si>
  <si>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</si>
  <si>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</si>
  <si>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</si>
  <si>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</si>
  <si>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</si>
  <si>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</si>
  <si>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</si>
  <si>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</si>
  <si>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</si>
  <si>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</si>
  <si>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</si>
  <si>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</si>
  <si>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</si>
  <si>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</si>
  <si>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</si>
  <si>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</si>
  <si>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</si>
  <si>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</si>
  <si>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</si>
  <si>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</si>
  <si>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</si>
  <si>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</si>
  <si>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</si>
  <si>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</si>
  <si>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</si>
  <si>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</si>
  <si>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</si>
  <si>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</si>
  <si>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</si>
  <si>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</si>
  <si>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</si>
  <si>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</si>
  <si>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</si>
  <si>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</si>
  <si>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</si>
  <si>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</si>
  <si>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</si>
  <si>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</si>
  <si>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</si>
  <si>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</si>
  <si>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</si>
  <si>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</si>
  <si>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</si>
  <si>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</si>
  <si>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</si>
  <si>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</si>
  <si>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</si>
  <si>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</si>
  <si>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</si>
  <si>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</si>
  <si>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</si>
  <si>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</si>
  <si>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</si>
  <si>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</si>
  <si>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</si>
  <si>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</si>
  <si>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</si>
  <si>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</si>
  <si>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</si>
  <si>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</si>
  <si>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</si>
  <si>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</si>
  <si>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</si>
  <si>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</si>
  <si>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</si>
  <si>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</si>
  <si>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</si>
  <si>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</si>
  <si>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</si>
  <si>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</si>
  <si>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</si>
  <si>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</si>
  <si>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</si>
  <si>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</si>
  <si>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</si>
  <si>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</si>
  <si>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</si>
  <si>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</si>
  <si>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</si>
  <si>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</si>
  <si>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</si>
  <si>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</si>
  <si>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</si>
  <si>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</si>
  <si>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</si>
  <si>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</si>
  <si>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</si>
  <si>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</si>
  <si>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</si>
  <si>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</si>
  <si>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</si>
  <si>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</si>
  <si>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</si>
  <si>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</si>
  <si>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</si>
  <si>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</si>
  <si>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</si>
  <si>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</si>
  <si>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</si>
  <si>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</si>
  <si>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</si>
  <si>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</si>
  <si>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</si>
  <si>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</si>
  <si>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</si>
  <si>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</si>
  <si>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</si>
  <si>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</si>
  <si>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</si>
  <si>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</si>
  <si>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</si>
  <si>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</si>
  <si>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</si>
  <si>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</si>
  <si>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</si>
  <si>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</si>
  <si>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</si>
  <si>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</si>
  <si>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</si>
  <si>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</si>
  <si>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</si>
  <si>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</si>
  <si>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</si>
  <si>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</si>
  <si>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</si>
  <si>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</si>
  <si>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</si>
  <si>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</si>
  <si>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</si>
  <si>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</si>
  <si>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</si>
  <si>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</si>
  <si>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</si>
  <si>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</si>
  <si>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</si>
  <si>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</si>
  <si>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</si>
  <si>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</si>
  <si>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</si>
  <si>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</si>
  <si>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</si>
  <si>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</si>
  <si>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</si>
  <si>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</si>
  <si>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</si>
  <si>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</si>
  <si>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</si>
  <si>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</si>
  <si>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</si>
  <si>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</si>
  <si>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</si>
  <si>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</si>
  <si>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</si>
  <si>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</si>
  <si>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</si>
  <si>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</si>
  <si>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</si>
  <si>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</si>
  <si>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</si>
  <si>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</si>
  <si>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</si>
  <si>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</si>
  <si>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</si>
  <si>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</si>
  <si>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</si>
  <si>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</si>
  <si>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</si>
  <si>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</si>
  <si>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</si>
  <si>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</si>
  <si>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</si>
  <si>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</si>
  <si>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</si>
  <si>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</si>
  <si>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</si>
  <si>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</si>
  <si>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</si>
  <si>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</si>
  <si>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</si>
  <si>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</si>
  <si>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</si>
  <si>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</si>
  <si>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</si>
  <si>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</si>
  <si>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</si>
  <si>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</si>
  <si>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Sean England</t>
  </si>
  <si>
    <t>Sean.England@Knowles.com</t>
  </si>
  <si>
    <t>+44 1603 723368</t>
  </si>
  <si>
    <t>+44 1603 723369</t>
  </si>
  <si>
    <t>Product Compliance Manager</t>
  </si>
  <si>
    <t>Website, PO T&amp;C's, Supply Agreements,  Supplier Code of Conduct Evaluation requirement</t>
  </si>
  <si>
    <t>https://www.knowles.com/about-knowles/legal/conflict-minerals</t>
  </si>
  <si>
    <t>CID002593</t>
  </si>
  <si>
    <t>PT Rajehan Ariq</t>
  </si>
  <si>
    <t xml:space="preserve">1) Knowles Corporation: 1151, Maplewood Drive, Itasca IL 60143 USA. 2) Knowles IPC: No. 17 Jalan Batu Maung, Dis3plex Free Commercial Zone, Airfreight Forwarders Warehousing Cargo Complex, Bayan Lepas, 11960 Penang, Malaysia.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</si>
</sst>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45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6"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6" fontId="0" fillId="33" borderId="13" xfId="0" applyNumberFormat="1" applyFont="1" applyFill="1" applyBorder="1" applyAlignment="1">
      <alignment vertical="top" wrapText="1"/>
    </xf>
    <xf numFmtId="166" fontId="0" fillId="33" borderId="0" xfId="0" applyNumberFormat="1" applyFont="1" applyFill="1" applyBorder="1" applyAlignment="1"/>
    <xf numFmtId="166" fontId="9" fillId="33" borderId="0" xfId="0" applyNumberFormat="1" applyFont="1" applyFill="1" applyBorder="1"/>
    <xf numFmtId="166" fontId="14" fillId="33" borderId="0" xfId="0" applyNumberFormat="1" applyFont="1" applyFill="1" applyBorder="1" applyAlignment="1">
      <alignment horizontal="center" vertical="center" wrapText="1"/>
    </xf>
    <xf numFmtId="166" fontId="11" fillId="33" borderId="0" xfId="0" applyNumberFormat="1" applyFont="1" applyFill="1" applyBorder="1" applyAlignment="1">
      <alignment horizontal="center" vertical="center"/>
    </xf>
    <xf numFmtId="166" fontId="0" fillId="33" borderId="0" xfId="0" applyNumberFormat="1" applyFont="1" applyFill="1" applyBorder="1"/>
    <xf numFmtId="166" fontId="27" fillId="33" borderId="20" xfId="570" applyNumberFormat="1" applyFont="1" applyFill="1" applyBorder="1" applyAlignment="1">
      <alignment horizontal="center" vertical="center" wrapText="1"/>
    </xf>
    <xf numFmtId="166" fontId="0" fillId="0" borderId="0" xfId="0" applyNumberFormat="1" applyFont="1" applyFill="1" applyBorder="1"/>
    <xf numFmtId="166"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8"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6" fontId="53" fillId="0" borderId="0" xfId="480" applyFont="1" applyFill="1" applyAlignment="1">
      <alignment horizontal="left" vertical="top" wrapText="1"/>
    </xf>
    <xf numFmtId="166"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6"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6"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6" fontId="53" fillId="0" borderId="0" xfId="480" applyFont="1" applyFill="1" applyBorder="1" applyAlignment="1">
      <alignment vertical="top" wrapText="1"/>
    </xf>
    <xf numFmtId="0" fontId="94" fillId="0" borderId="0" xfId="0" applyFont="1"/>
    <xf numFmtId="166"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6"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65" xfId="0" applyFont="1" applyFill="1" applyBorder="1" applyProtection="1">
      <protection locked="0"/>
    </xf>
    <xf numFmtId="0" fontId="0" fillId="0" borderId="19" xfId="0" applyFont="1" applyFill="1" applyBorder="1" applyProtection="1">
      <protection locked="0"/>
    </xf>
    <xf numFmtId="0" fontId="97" fillId="0" borderId="19" xfId="0" applyFont="1" applyFill="1" applyBorder="1" applyProtection="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6" fontId="25" fillId="0" borderId="48" xfId="570" applyNumberFormat="1" applyFont="1" applyFill="1" applyBorder="1" applyAlignment="1">
      <alignment horizontal="center" vertical="top" wrapText="1"/>
    </xf>
    <xf numFmtId="166" fontId="25" fillId="0" borderId="49" xfId="570" applyNumberFormat="1" applyFont="1" applyFill="1" applyBorder="1" applyAlignment="1">
      <alignment horizontal="center" vertical="top" wrapText="1"/>
    </xf>
    <xf numFmtId="166"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7" fontId="14" fillId="33" borderId="34" xfId="0" applyNumberFormat="1" applyFont="1" applyFill="1" applyBorder="1" applyAlignment="1" applyProtection="1">
      <alignment horizontal="center" wrapText="1"/>
      <protection locked="0"/>
    </xf>
    <xf numFmtId="167"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10">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Working%20saves\CMRT%20+%20CRT%20April%2022\PD-BPQUL-F07%20Conflict%20Minerals%20Reporting%20Template%20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GoldAKITA Seiren</v>
          </cell>
        </row>
        <row r="13">
          <cell r="J13" t="str">
            <v>GoldAl Etihad Gold LLC</v>
          </cell>
        </row>
        <row r="14">
          <cell r="J14" t="str">
            <v>GoldAl Etihad Gold Refinery DMCC</v>
          </cell>
        </row>
        <row r="15">
          <cell r="J15" t="str">
            <v>GoldAlexy Metals</v>
          </cell>
        </row>
        <row r="16">
          <cell r="J16" t="str">
            <v>GoldAllgemeine Gold-und Silberscheideanstalt A.G.</v>
          </cell>
        </row>
        <row r="17">
          <cell r="J17" t="str">
            <v>GoldAlmalyk Mining and Metallurgical Complex (AMMC)</v>
          </cell>
        </row>
        <row r="18">
          <cell r="J18" t="str">
            <v>GoldAmagasaki Factory, Hyogo Prefecture, Japan</v>
          </cell>
        </row>
        <row r="19">
          <cell r="J19" t="str">
            <v>GoldAngloGold Ashanti Brazil</v>
          </cell>
        </row>
        <row r="20">
          <cell r="J20" t="str">
            <v>GoldAngloGold Ashanti Corrego do Sitio Mineracao</v>
          </cell>
        </row>
        <row r="21">
          <cell r="J21" t="str">
            <v>GoldAngloGold Ashanti Córrego do Sítio Mineração</v>
          </cell>
        </row>
        <row r="22">
          <cell r="J22" t="str">
            <v>GoldAnhui Tongling Nonferrous Metal Mining Co., Ltd.</v>
          </cell>
        </row>
        <row r="23">
          <cell r="J23" t="str">
            <v>GoldANZ (Perth Mint 4N)</v>
          </cell>
        </row>
        <row r="24">
          <cell r="J24" t="str">
            <v>GoldANZ Bank</v>
          </cell>
        </row>
        <row r="25">
          <cell r="J25" t="str">
            <v>GoldArgor-Heraeus S.A.</v>
          </cell>
        </row>
        <row r="26">
          <cell r="J26" t="str">
            <v>GoldAsahi Pretec Corp.</v>
          </cell>
        </row>
        <row r="27">
          <cell r="J27" t="str">
            <v>GoldAsahi Refining Canada Ltd.</v>
          </cell>
        </row>
        <row r="28">
          <cell r="J28" t="str">
            <v>GoldAsahi Refining USA Inc.</v>
          </cell>
        </row>
        <row r="29">
          <cell r="J29" t="str">
            <v>GoldAsaka Riken Co., Ltd.</v>
          </cell>
        </row>
        <row r="30">
          <cell r="J30" t="str">
            <v>GoldATAkulche</v>
          </cell>
        </row>
        <row r="31">
          <cell r="J31" t="str">
            <v>GoldAtasay Kuyumculuk Sanayi Ve Ticaret A.S.</v>
          </cell>
        </row>
        <row r="32">
          <cell r="J32" t="str">
            <v>GoldAU Traders and Refiners</v>
          </cell>
        </row>
        <row r="33">
          <cell r="J33" t="str">
            <v>GoldAugmont Enterprises Private Limited</v>
          </cell>
        </row>
        <row r="34">
          <cell r="J34" t="str">
            <v>GoldAurubis AG</v>
          </cell>
        </row>
        <row r="35">
          <cell r="J35" t="str">
            <v>GoldBALORE REFINERSGA</v>
          </cell>
        </row>
        <row r="36">
          <cell r="J36" t="str">
            <v>GoldBangalore Refinery</v>
          </cell>
        </row>
        <row r="37">
          <cell r="J37" t="str">
            <v>GoldBangalore Refinery Pvt Ltd</v>
          </cell>
        </row>
        <row r="38">
          <cell r="J38" t="str">
            <v>GoldBangko Sentral ng Pilipinas (Central Bank of the Philippines)</v>
          </cell>
        </row>
        <row r="39">
          <cell r="J39" t="str">
            <v>GoldBoliden AB</v>
          </cell>
        </row>
        <row r="40">
          <cell r="J40" t="str">
            <v>GoldC. Hafner GmbH + Co. KG</v>
          </cell>
        </row>
        <row r="41">
          <cell r="J41" t="str">
            <v>GoldC.I Metales Procesados Industriales SAS</v>
          </cell>
        </row>
        <row r="42">
          <cell r="J42" t="str">
            <v>GoldCaridad</v>
          </cell>
        </row>
        <row r="43">
          <cell r="J43" t="str">
            <v>GoldCCR</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GoldChemmanur Gold Refinery</v>
          </cell>
        </row>
        <row r="52">
          <cell r="J52" t="str">
            <v>GoldChimet S.p.A.</v>
          </cell>
        </row>
        <row r="53">
          <cell r="J53" t="str">
            <v>GoldChina Henan Zhongyuan Gold Smelter</v>
          </cell>
        </row>
        <row r="54">
          <cell r="J54" t="str">
            <v>GoldChina's Shandong Gold Mining Co., Ltd</v>
          </cell>
        </row>
        <row r="55">
          <cell r="J55" t="str">
            <v>GoldChugai Mining</v>
          </cell>
        </row>
        <row r="56">
          <cell r="J56" t="str">
            <v>GoldDaye Non-Ferrous Metals Mining Ltd.</v>
          </cell>
        </row>
        <row r="57">
          <cell r="J57" t="str">
            <v>GoldDEGUSSA</v>
          </cell>
        </row>
        <row r="58">
          <cell r="J58" t="str">
            <v>GoldDegussa Sonne / Mond Goldhandel GmbH</v>
          </cell>
        </row>
        <row r="59">
          <cell r="J59" t="str">
            <v>GoldDijllah Gold Refinery FZC</v>
          </cell>
        </row>
        <row r="60">
          <cell r="J60" t="str">
            <v>GoldDo Sung Corporation</v>
          </cell>
        </row>
        <row r="61">
          <cell r="J61" t="str">
            <v>GoldDoduco</v>
          </cell>
        </row>
        <row r="62">
          <cell r="J62" t="str">
            <v>GoldDODUCO Contacts and Refining GmbH</v>
          </cell>
        </row>
        <row r="63">
          <cell r="J63" t="str">
            <v>GoldDosung metal</v>
          </cell>
        </row>
        <row r="64">
          <cell r="J64" t="str">
            <v>GoldDowa</v>
          </cell>
        </row>
        <row r="65">
          <cell r="J65" t="str">
            <v>GoldDowa Kogyo k.k.</v>
          </cell>
        </row>
        <row r="66">
          <cell r="J66" t="str">
            <v>GoldDowa Metalmine Co. Ltd</v>
          </cell>
        </row>
        <row r="67">
          <cell r="J67" t="str">
            <v>GoldDowa Metals &amp; Mining Co. Ltd</v>
          </cell>
        </row>
        <row r="68">
          <cell r="J68" t="str">
            <v>GoldDS PRETECH Co., Ltd.</v>
          </cell>
        </row>
        <row r="69">
          <cell r="J69" t="str">
            <v>GoldDSC (Do Sung Corporation)</v>
          </cell>
        </row>
        <row r="70">
          <cell r="J70" t="str">
            <v>GoldEco-System Recycling Co., Ltd. East Plant</v>
          </cell>
        </row>
        <row r="71">
          <cell r="J71" t="str">
            <v>GoldEco-System Recycling Co., Ltd. North Plant</v>
          </cell>
        </row>
        <row r="72">
          <cell r="J72" t="str">
            <v>GoldEco-System Recycling Co., Ltd. West Plant</v>
          </cell>
        </row>
        <row r="73">
          <cell r="J73" t="str">
            <v>GoldEkaterinburg</v>
          </cell>
        </row>
        <row r="74">
          <cell r="J74" t="str">
            <v>GoldEmerald Jewel Industry India Limited (Unit 1)</v>
          </cell>
        </row>
        <row r="75">
          <cell r="J75" t="str">
            <v>GoldEmerald Jewel Industry India Limited (Unit 2)</v>
          </cell>
        </row>
        <row r="76">
          <cell r="J76" t="str">
            <v>GoldEmerald Jewel Industry India Limited (Unit 3)</v>
          </cell>
        </row>
        <row r="77">
          <cell r="J77" t="str">
            <v>GoldEmerald Jewel Industry India Limited (Unit 4)</v>
          </cell>
        </row>
        <row r="78">
          <cell r="J78" t="str">
            <v>GoldEmirates Gold DMCC</v>
          </cell>
        </row>
        <row r="79">
          <cell r="J79" t="str">
            <v>GoldFederal State Unitary Enterprise Moscow Special Processing Plant (FSUE MZSS)</v>
          </cell>
        </row>
        <row r="80">
          <cell r="J80" t="str">
            <v>GoldFidelity Printers and Refiners Ltd.</v>
          </cell>
        </row>
        <row r="81">
          <cell r="J81" t="str">
            <v>GoldFSE Novosibirsk Refinery</v>
          </cell>
        </row>
        <row r="82">
          <cell r="J82" t="str">
            <v>GoldFujairah Gold FZC</v>
          </cell>
        </row>
        <row r="83">
          <cell r="J83" t="str">
            <v>GoldFujian Zijin mining stock company gold smelter</v>
          </cell>
        </row>
        <row r="84">
          <cell r="J84" t="str">
            <v>GoldGCC Gujrat Gold Centre Pvt. Ltd.</v>
          </cell>
        </row>
        <row r="85">
          <cell r="J85" t="str">
            <v>GoldGeib Refining Corporation</v>
          </cell>
        </row>
        <row r="86">
          <cell r="J86" t="str">
            <v>GoldGold Coast Refinery</v>
          </cell>
        </row>
        <row r="87">
          <cell r="J87" t="str">
            <v>GoldGold Mining in Shandong (Laizhou) Limited Company</v>
          </cell>
        </row>
        <row r="88">
          <cell r="J88" t="str">
            <v>GoldGold Refinery of Zijin Mining Group Co., Ltd.</v>
          </cell>
        </row>
        <row r="89">
          <cell r="J89" t="str">
            <v>GoldGreat Wall Precious Metals Co,. LTD.</v>
          </cell>
        </row>
        <row r="90">
          <cell r="J90" t="str">
            <v>GoldGreat Wall Precious Metals Co., Ltd. of CBPM</v>
          </cell>
        </row>
        <row r="91">
          <cell r="J91" t="str">
            <v>GoldGuangdong Gaoyao Co</v>
          </cell>
        </row>
        <row r="92">
          <cell r="J92" t="str">
            <v>GoldGuangdong Jinding Gold Limited</v>
          </cell>
        </row>
        <row r="93">
          <cell r="J93" t="str">
            <v>GoldGujarat Gold Centre</v>
          </cell>
        </row>
        <row r="94">
          <cell r="J94" t="str">
            <v>GoldGuoda Safina High-Tech Environmental Refinery Co., Ltd.</v>
          </cell>
        </row>
        <row r="95">
          <cell r="J95" t="str">
            <v>GoldHangzhou Fuchunjiang Smelting Co., Ltd.</v>
          </cell>
        </row>
        <row r="96">
          <cell r="J96" t="str">
            <v>GoldHeeSung Metal Ltd.</v>
          </cell>
        </row>
        <row r="97">
          <cell r="J97" t="str">
            <v>GoldHeimerle + Meule GmbH</v>
          </cell>
        </row>
        <row r="98">
          <cell r="J98" t="str">
            <v>GoldHenan Zhongyuan Gold Refinery Co., Ltd.</v>
          </cell>
        </row>
        <row r="99">
          <cell r="J99" t="str">
            <v>GoldHenan Zhongyuan Gold Smelter of Zhongjin Gold Co. Ltd.</v>
          </cell>
        </row>
        <row r="100">
          <cell r="J100" t="str">
            <v>GoldHenan Zhongyuan Gold Smelter of Zhongjin Gold Corporation Limited</v>
          </cell>
        </row>
        <row r="101">
          <cell r="J101" t="str">
            <v>GoldHeraeus Germany GmbH Co. KG</v>
          </cell>
        </row>
        <row r="102">
          <cell r="J102" t="str">
            <v>GoldHeraeus Ltd. Hong Kong</v>
          </cell>
        </row>
        <row r="103">
          <cell r="J103" t="str">
            <v>GoldHeraeus Metals Hong Kong Ltd.</v>
          </cell>
        </row>
        <row r="104">
          <cell r="J104" t="str">
            <v>GoldHeraeus Precious Metals GmbH &amp; Co. KG</v>
          </cell>
        </row>
        <row r="105">
          <cell r="J105" t="str">
            <v>GoldHunan Chenzhou Mining Co., Ltd.</v>
          </cell>
        </row>
        <row r="106">
          <cell r="J106" t="str">
            <v>GoldHunan Chenzhou Mining Group Co., Ltd.</v>
          </cell>
        </row>
        <row r="107">
          <cell r="J107" t="str">
            <v>GoldHunan Chenzhou Mining Industry Co. Ltd.</v>
          </cell>
        </row>
        <row r="108">
          <cell r="J108" t="str">
            <v>GoldHunan Guiyang yinxing Nonferrous Smelting Co., Ltd.</v>
          </cell>
        </row>
        <row r="109">
          <cell r="J109" t="str">
            <v>GoldHunan Yu Teng Non-Ferrous Metals Co., Ltd.</v>
          </cell>
        </row>
        <row r="110">
          <cell r="J110" t="str">
            <v>GoldHwaSeong CJ CO., LTD.</v>
          </cell>
        </row>
        <row r="111">
          <cell r="J111" t="str">
            <v>GoldIndustrial Refining Company</v>
          </cell>
        </row>
        <row r="112">
          <cell r="J112" t="str">
            <v>GoldInner Mongolia Qiankun Gold and Silver Refinery Share Co., Ltd.</v>
          </cell>
        </row>
        <row r="113">
          <cell r="J113" t="str">
            <v>GoldInternational Precious Metal Refiners</v>
          </cell>
        </row>
        <row r="114">
          <cell r="J114" t="str">
            <v>GoldIshifuku Metal Industry Co., Ltd.</v>
          </cell>
        </row>
        <row r="115">
          <cell r="J115" t="str">
            <v>GoldIstanbul Gold Refinery</v>
          </cell>
        </row>
        <row r="116">
          <cell r="J116" t="str">
            <v>GoldItalpreziosi</v>
          </cell>
        </row>
        <row r="117">
          <cell r="J117" t="str">
            <v>GoldJALAN &amp; Company</v>
          </cell>
        </row>
        <row r="118">
          <cell r="J118" t="str">
            <v>GoldJapan Mint</v>
          </cell>
        </row>
        <row r="119">
          <cell r="J119" t="str">
            <v>GoldJCC</v>
          </cell>
        </row>
        <row r="120">
          <cell r="J120" t="str">
            <v>GoldJiangxi Copper Co., Ltd.</v>
          </cell>
        </row>
        <row r="121">
          <cell r="J121" t="str">
            <v>GoldJohnson Matthey Canada</v>
          </cell>
        </row>
        <row r="122">
          <cell r="J122" t="str">
            <v>GoldJohnson Matthey Inc.</v>
          </cell>
        </row>
        <row r="123">
          <cell r="J123" t="str">
            <v>GoldJohnson Matthey Inc. (USA)</v>
          </cell>
        </row>
        <row r="124">
          <cell r="J124" t="str">
            <v>GoldJohnson Matthey Limited</v>
          </cell>
        </row>
        <row r="125">
          <cell r="J125" t="str">
            <v>GoldJSC Ekaterinburg Non-Ferrous Metal Processing Plant</v>
          </cell>
        </row>
        <row r="126">
          <cell r="J126" t="str">
            <v>GoldJSC Novosibirsk Refinery</v>
          </cell>
        </row>
        <row r="127">
          <cell r="J127" t="str">
            <v>GoldJSC Uralelectromed</v>
          </cell>
        </row>
        <row r="128">
          <cell r="J128" t="str">
            <v>GoldJX Nippon Mining &amp; Metals Co., Ltd.</v>
          </cell>
        </row>
        <row r="129">
          <cell r="J129" t="str">
            <v>GoldK.A. Rasmussen</v>
          </cell>
        </row>
        <row r="130">
          <cell r="J130" t="str">
            <v>GoldKaloti Precious Metals</v>
          </cell>
        </row>
        <row r="131">
          <cell r="J131" t="str">
            <v>GoldKazakhmys Smelting LLC</v>
          </cell>
        </row>
        <row r="132">
          <cell r="J132" t="str">
            <v>GoldKazzinc</v>
          </cell>
        </row>
        <row r="133">
          <cell r="J133" t="str">
            <v>GoldKennecott Utah Copper LLC</v>
          </cell>
        </row>
        <row r="134">
          <cell r="J134" t="str">
            <v>GoldKGHM Polska Miedz S.A.</v>
          </cell>
        </row>
        <row r="135">
          <cell r="J135" t="str">
            <v>GoldKGHM Polska Miedz Spolka Akcyjna</v>
          </cell>
        </row>
        <row r="136">
          <cell r="J136" t="str">
            <v>GoldKGHM Polska Miedź Spółka Akcyjna</v>
          </cell>
        </row>
        <row r="137">
          <cell r="J137" t="str">
            <v>GoldKojima Chemicals Co., Ltd.</v>
          </cell>
        </row>
        <row r="138">
          <cell r="J138" t="str">
            <v>GoldKojima Kagaku Yakuhin Co., Ltd</v>
          </cell>
        </row>
        <row r="139">
          <cell r="J139" t="str">
            <v>GoldKombinat Gorniczo Hutniczy Miedz Polska Miedz S.A.</v>
          </cell>
        </row>
        <row r="140">
          <cell r="J140" t="str">
            <v>GoldKorea Zinc Co., Ltd.</v>
          </cell>
        </row>
        <row r="141">
          <cell r="J141" t="str">
            <v>GoldKosak Seiren</v>
          </cell>
        </row>
        <row r="142">
          <cell r="J142" t="str">
            <v>GoldKUC</v>
          </cell>
        </row>
        <row r="143">
          <cell r="J143" t="str">
            <v>GoldKundan Care Products Ltd.</v>
          </cell>
        </row>
        <row r="144">
          <cell r="J144" t="str">
            <v>GoldKyrgyzaltyn JSC</v>
          </cell>
        </row>
        <row r="145">
          <cell r="J145" t="str">
            <v>GoldKyshtym Copper-Electrolytic Plant ZAO</v>
          </cell>
        </row>
        <row r="146">
          <cell r="J146" t="str">
            <v>GoldLa Caridad</v>
          </cell>
        </row>
        <row r="147">
          <cell r="J147" t="str">
            <v>GoldLAIZHOU SHANDONG</v>
          </cell>
        </row>
        <row r="148">
          <cell r="J148" t="str">
            <v>GoldL'azurde Company For Jewelry</v>
          </cell>
        </row>
        <row r="149">
          <cell r="J149" t="str">
            <v>GoldLinBao Gold Mining</v>
          </cell>
        </row>
        <row r="150">
          <cell r="J150" t="str">
            <v>GoldLingbao Gold Co., Ltd.</v>
          </cell>
        </row>
        <row r="151">
          <cell r="J151" t="str">
            <v>GoldLingbao Jinyuan Tonghui Refinery Co., Ltd.</v>
          </cell>
        </row>
        <row r="152">
          <cell r="J152" t="str">
            <v>GoldL'Orfebre S.A.</v>
          </cell>
        </row>
        <row r="153">
          <cell r="J153" t="str">
            <v>GoldLS-NIKKO Copper Inc.</v>
          </cell>
        </row>
        <row r="154">
          <cell r="J154" t="str">
            <v>GoldLT Metal Ltd.</v>
          </cell>
        </row>
        <row r="155">
          <cell r="J155" t="str">
            <v>GoldLuoyang Zijin Yinhui Gold Refinery Co., Ltd.</v>
          </cell>
        </row>
        <row r="156">
          <cell r="J156" t="str">
            <v>GoldLuoyang Zijin Yinhui Gold Smelting</v>
          </cell>
        </row>
        <row r="157">
          <cell r="J157" t="str">
            <v>GoldLuoyang Zijin Yinhui Metal Smelt Co Ltd</v>
          </cell>
        </row>
        <row r="158">
          <cell r="J158" t="str">
            <v>GoldMarsam Metals</v>
          </cell>
        </row>
        <row r="159">
          <cell r="J159" t="str">
            <v>GoldMaterion</v>
          </cell>
        </row>
        <row r="160">
          <cell r="J160" t="str">
            <v>GoldMatsuda Sangyo Co., Ltd.</v>
          </cell>
        </row>
        <row r="161">
          <cell r="J161" t="str">
            <v>GoldMD Overseas</v>
          </cell>
        </row>
        <row r="162">
          <cell r="J162" t="str">
            <v>GoldMEM(Sumitomo Group)</v>
          </cell>
        </row>
        <row r="163">
          <cell r="J163" t="str">
            <v>GoldMetal Concentrators SA (Pty) Ltd.</v>
          </cell>
        </row>
        <row r="164">
          <cell r="J164" t="str">
            <v>GoldMetal?rgica Met-Mex Pe?oles, S.A. de C.V</v>
          </cell>
        </row>
        <row r="165">
          <cell r="J165" t="str">
            <v>GoldMetallix Refining Inc.</v>
          </cell>
        </row>
        <row r="166">
          <cell r="J166" t="str">
            <v>GoldMetallurgie Hoboken Overpelt</v>
          </cell>
        </row>
        <row r="167">
          <cell r="J167" t="str">
            <v>GoldMetalor Switzerland</v>
          </cell>
        </row>
        <row r="168">
          <cell r="J168" t="str">
            <v>GoldMetalor Technologies (Hong Kong) Ltd.</v>
          </cell>
        </row>
        <row r="169">
          <cell r="J169" t="str">
            <v>GoldMetalor Technologies (Singapore) Pte., Ltd.</v>
          </cell>
        </row>
        <row r="170">
          <cell r="J170" t="str">
            <v>GoldMetalor Technologies (Suzhou) Ltd.</v>
          </cell>
        </row>
        <row r="171">
          <cell r="J171" t="str">
            <v>GoldMetalor Technologies S.A.</v>
          </cell>
        </row>
        <row r="172">
          <cell r="J172" t="str">
            <v>GoldMetalor USA Refining Corporation</v>
          </cell>
        </row>
        <row r="173">
          <cell r="J173" t="str">
            <v>GoldMetalurgica Met-Mex Penoles S.A. De C.V.</v>
          </cell>
        </row>
        <row r="174">
          <cell r="J174" t="str">
            <v>GoldMetalúrgica Met-Mex Peñoles S.A. De C.V.</v>
          </cell>
        </row>
        <row r="175">
          <cell r="J175" t="str">
            <v>GoldMet-Mex Pe?oles, S.A.</v>
          </cell>
        </row>
        <row r="176">
          <cell r="J176" t="str">
            <v>GoldMet-Mex Penoles, S.A.</v>
          </cell>
        </row>
        <row r="177">
          <cell r="J177" t="str">
            <v>GoldMitsubishi Materials Corporation</v>
          </cell>
        </row>
        <row r="178">
          <cell r="J178" t="str">
            <v>GoldMitsui Kinzoku Co., Ltd.</v>
          </cell>
        </row>
        <row r="179">
          <cell r="J179" t="str">
            <v>GoldMitsui Mining and Smelting Co., Ltd.</v>
          </cell>
        </row>
        <row r="180">
          <cell r="J180" t="str">
            <v>GoldMMTC-PAMP India Pvt., Ltd.</v>
          </cell>
        </row>
        <row r="181">
          <cell r="J181" t="str">
            <v>GoldModeltech Sdn Bhd</v>
          </cell>
        </row>
        <row r="182">
          <cell r="J182" t="str">
            <v>GoldMorris and Watson</v>
          </cell>
        </row>
        <row r="183">
          <cell r="J183" t="str">
            <v>GoldMoscow Special Alloys Processing Plant</v>
          </cell>
        </row>
        <row r="184">
          <cell r="J184" t="str">
            <v>GoldNadir Metal Rafineri San. Ve Tic. A.S.</v>
          </cell>
        </row>
        <row r="185">
          <cell r="J185" t="str">
            <v>GoldNadir Metal Rafineri San. Ve Tic. A.Ş.</v>
          </cell>
        </row>
        <row r="186">
          <cell r="J186" t="str">
            <v>GoldNavoi Mining and Metallurgical Combinat</v>
          </cell>
        </row>
        <row r="187">
          <cell r="J187" t="str">
            <v>GoldNH Recytech Company</v>
          </cell>
        </row>
        <row r="188">
          <cell r="J188" t="str">
            <v>GoldNihon Material Co., Ltd.</v>
          </cell>
        </row>
        <row r="189">
          <cell r="J189" t="str">
            <v>GoldNiihama Toyo Smelter &amp; Refinery</v>
          </cell>
        </row>
        <row r="190">
          <cell r="J190" t="str">
            <v>GoldNorddeutsche Affinererie AG</v>
          </cell>
        </row>
        <row r="191">
          <cell r="J191" t="str">
            <v>GoldOgussa Osterreichische Gold- und Silber-Scheideanstalt GmbH</v>
          </cell>
        </row>
        <row r="192">
          <cell r="J192" t="str">
            <v>GoldÖgussa Österreichische Gold- und Silber-Scheideanstalt GmbH</v>
          </cell>
        </row>
        <row r="193">
          <cell r="J193" t="str">
            <v>GoldOhura Precious Metal Industry Co., Ltd.</v>
          </cell>
        </row>
        <row r="194">
          <cell r="J194" t="str">
            <v>GoldOJSC "The Gulidov Krasnoyarsk Non-Ferrous Metals Plant" (OJSC Krastsvetmet)</v>
          </cell>
        </row>
        <row r="195">
          <cell r="J195" t="str">
            <v>GoldOJSC Krastsvetmet</v>
          </cell>
        </row>
        <row r="196">
          <cell r="J196" t="str">
            <v>GoldOJSC Novosibirsk Refinery</v>
          </cell>
        </row>
        <row r="197">
          <cell r="J197" t="str">
            <v>GoldPAMP S.A.</v>
          </cell>
        </row>
        <row r="198">
          <cell r="J198" t="str">
            <v>GoldPan Pacific Copper Co Ltd.</v>
          </cell>
        </row>
        <row r="199">
          <cell r="J199" t="str">
            <v>GoldPease &amp; Curren</v>
          </cell>
        </row>
        <row r="200">
          <cell r="J200" t="str">
            <v>GoldPenglai Penggang Gold Industry Co., Ltd.</v>
          </cell>
        </row>
        <row r="201">
          <cell r="J201" t="str">
            <v>GoldPerth Mint</v>
          </cell>
        </row>
        <row r="202">
          <cell r="J202" t="str">
            <v>GoldPerth Mint (ANZ)</v>
          </cell>
        </row>
        <row r="203">
          <cell r="J203" t="str">
            <v>GoldPlanta Recuperadora de Metales SpA</v>
          </cell>
        </row>
        <row r="204">
          <cell r="J204" t="str">
            <v>GoldPrioksky Plant of Non-Ferrous Metals</v>
          </cell>
        </row>
        <row r="205">
          <cell r="J205" t="str">
            <v>GoldProduits Artistiques de Métaux</v>
          </cell>
        </row>
        <row r="206">
          <cell r="J206" t="str">
            <v>GoldPT Aneka Tambang (Persero) Tbk</v>
          </cell>
        </row>
        <row r="207">
          <cell r="J207" t="str">
            <v>GoldPX Precinox S.A.</v>
          </cell>
        </row>
        <row r="208">
          <cell r="J208" t="str">
            <v>GoldPX Précinox S.A.</v>
          </cell>
        </row>
        <row r="209">
          <cell r="J209" t="str">
            <v>GoldQG Refining, LLC</v>
          </cell>
        </row>
        <row r="210">
          <cell r="J210" t="str">
            <v>GoldRand Refinery (Pty) Ltd.</v>
          </cell>
        </row>
        <row r="211">
          <cell r="J211" t="str">
            <v>GoldRefinery LS-Nikko Copper Inc.</v>
          </cell>
        </row>
        <row r="212">
          <cell r="J212" t="str">
            <v>GoldRefinery of Seemine Gold Co., Ltd.</v>
          </cell>
        </row>
        <row r="213">
          <cell r="J213" t="str">
            <v>GoldRemondis Argentia B.V.</v>
          </cell>
        </row>
        <row r="214">
          <cell r="J214" t="str">
            <v>GoldREMONDIS PMR B.V.</v>
          </cell>
        </row>
        <row r="215">
          <cell r="J215" t="str">
            <v>GoldRoyal Canadian Mint</v>
          </cell>
        </row>
        <row r="216">
          <cell r="J216" t="str">
            <v>GoldSAAMP</v>
          </cell>
        </row>
        <row r="217">
          <cell r="J217" t="str">
            <v>GoldSabin Metal Corp.</v>
          </cell>
        </row>
        <row r="218">
          <cell r="J218" t="str">
            <v>GoldSafimet S.p.A</v>
          </cell>
        </row>
        <row r="219">
          <cell r="J219" t="str">
            <v>GoldSAFINA A.S.</v>
          </cell>
        </row>
        <row r="220">
          <cell r="J220" t="str">
            <v>GoldSaganoseki Smelter &amp; Refinery</v>
          </cell>
        </row>
        <row r="221">
          <cell r="J221" t="str">
            <v>GoldSai Refinery</v>
          </cell>
        </row>
        <row r="222">
          <cell r="J222" t="str">
            <v>GoldSamdok Metal</v>
          </cell>
        </row>
        <row r="223">
          <cell r="J223" t="str">
            <v>GoldSamduck Precious Metals</v>
          </cell>
        </row>
        <row r="224">
          <cell r="J224" t="str">
            <v>GoldSamwon Metals Corp.</v>
          </cell>
        </row>
        <row r="225">
          <cell r="J225" t="str">
            <v>GoldSancus ZFS (L’Orfebre, SA)</v>
          </cell>
        </row>
        <row r="226">
          <cell r="J226" t="str">
            <v>GoldSAXONIA Edelmetalle GmbH</v>
          </cell>
        </row>
        <row r="227">
          <cell r="J227" t="str">
            <v>GoldSD (Samdok) Metal</v>
          </cell>
        </row>
        <row r="228">
          <cell r="J228" t="str">
            <v>GoldSellem Industries Ltd.</v>
          </cell>
        </row>
        <row r="229">
          <cell r="J229" t="str">
            <v>GoldSEMPSA Joyeria Plateria S.A.</v>
          </cell>
        </row>
        <row r="230">
          <cell r="J230" t="str">
            <v>GoldSEMPSA Joyería Platería S.A.</v>
          </cell>
        </row>
        <row r="231">
          <cell r="J231" t="str">
            <v>GoldSempsa JP (Cookson Sempsa)</v>
          </cell>
        </row>
        <row r="232">
          <cell r="J232" t="str">
            <v>GoldShan Dong Huangjin</v>
          </cell>
        </row>
        <row r="233">
          <cell r="J233" t="str">
            <v>GoldShandong Gold Mine(Laizhou) Smelter Co., Ltd.</v>
          </cell>
        </row>
        <row r="234">
          <cell r="J234" t="str">
            <v>GoldShandong Gold Smelting Co., Ltd.</v>
          </cell>
        </row>
        <row r="235">
          <cell r="J235" t="str">
            <v>GoldShandong Guoda Gold Co., Ltd.</v>
          </cell>
        </row>
        <row r="236">
          <cell r="J236" t="str">
            <v>Goldshandong huangjin</v>
          </cell>
        </row>
        <row r="237">
          <cell r="J237" t="str">
            <v>GoldShandong Humon Smelting Co., Ltd.</v>
          </cell>
        </row>
        <row r="238">
          <cell r="J238" t="str">
            <v>GoldShandong middlings JinYe group Co., LTD</v>
          </cell>
        </row>
        <row r="239">
          <cell r="J239" t="str">
            <v>GoldShandong Tarzan Bio-Gold Industry Co., Ltd.</v>
          </cell>
        </row>
        <row r="240">
          <cell r="J240" t="str">
            <v>GoldShandong Tiancheng Biological Gold Industrial Co., Ltd.</v>
          </cell>
        </row>
        <row r="241">
          <cell r="J241" t="str">
            <v>GoldShandong Zhaojin Gold &amp; Silver Refinery Co., Ltd.</v>
          </cell>
        </row>
        <row r="242">
          <cell r="J242" t="str">
            <v>GoldShangdong Gold (Laizhou)</v>
          </cell>
        </row>
        <row r="243">
          <cell r="J243" t="str">
            <v>GoldShenzhen Zhonghenglong Real Industry Co., Ltd.</v>
          </cell>
        </row>
        <row r="244">
          <cell r="J244" t="str">
            <v>GoldShirpur Gold Refinery Ltd.</v>
          </cell>
        </row>
        <row r="245">
          <cell r="J245" t="str">
            <v>GoldShonan Plant Tanaka Kikinzoku</v>
          </cell>
        </row>
        <row r="246">
          <cell r="J246" t="str">
            <v>GoldShyolkovsky</v>
          </cell>
        </row>
        <row r="247">
          <cell r="J247" t="str">
            <v>GoldSichuan Tianze Precious Metals Co., Ltd.</v>
          </cell>
        </row>
        <row r="248">
          <cell r="J248" t="str">
            <v>GoldSingapore Tanaka</v>
          </cell>
        </row>
        <row r="249">
          <cell r="J249" t="str">
            <v>GoldSingway Technology Co., Ltd.</v>
          </cell>
        </row>
        <row r="250">
          <cell r="J250" t="str">
            <v>GoldSMM</v>
          </cell>
        </row>
        <row r="251">
          <cell r="J251" t="str">
            <v>GoldSOE Shyolkovsky Factory of Secondary Precious Metals</v>
          </cell>
        </row>
        <row r="252">
          <cell r="J252" t="str">
            <v>GoldSolar Applied Materials Technology Corp.</v>
          </cell>
        </row>
        <row r="253">
          <cell r="J253" t="str">
            <v>GoldSOLAR CHEMICALAPPLIED MATERIALS TECHNOLOGY (KUN SHAN)</v>
          </cell>
        </row>
        <row r="254">
          <cell r="J254" t="str">
            <v>GoldSolartech</v>
          </cell>
        </row>
        <row r="255">
          <cell r="J255" t="str">
            <v>GoldSovereign Metals</v>
          </cell>
        </row>
        <row r="256">
          <cell r="J256" t="str">
            <v>GoldState Research Institute Center for Physical Sciences and Technology</v>
          </cell>
        </row>
        <row r="257">
          <cell r="J257" t="str">
            <v>GoldSudan Gold Refinery</v>
          </cell>
        </row>
        <row r="258">
          <cell r="J258" t="str">
            <v>GoldSumitomo Kinzoku Kozan K.K.</v>
          </cell>
        </row>
        <row r="259">
          <cell r="J259" t="str">
            <v>GoldSumitomo Metal Mining Co., Ltd.</v>
          </cell>
        </row>
        <row r="260">
          <cell r="J260" t="str">
            <v>GoldSungEel HiMetal Co., Ltd.</v>
          </cell>
        </row>
        <row r="261">
          <cell r="J261" t="str">
            <v>GoldSungEel HiTech</v>
          </cell>
        </row>
        <row r="262">
          <cell r="J262" t="str">
            <v>GoldT.C.A S.p.A</v>
          </cell>
        </row>
        <row r="263">
          <cell r="J263" t="str">
            <v>GoldTakehara Refinery</v>
          </cell>
        </row>
        <row r="264">
          <cell r="J264" t="str">
            <v>GoldTamano Smelter</v>
          </cell>
        </row>
        <row r="265">
          <cell r="J265" t="str">
            <v>GoldTanaka Denshi Kogyo K.K</v>
          </cell>
        </row>
        <row r="266">
          <cell r="J266" t="str">
            <v>GoldTanaka Electronics (Hong Kong) Pte. Ltd.</v>
          </cell>
        </row>
        <row r="267">
          <cell r="J267" t="str">
            <v>GoldTANAKA Electronics (Malaysia) SDN. BHD.</v>
          </cell>
        </row>
        <row r="268">
          <cell r="J268" t="str">
            <v>GoldTanaka Electronics (Singapore) Pte. Ltd.</v>
          </cell>
        </row>
        <row r="269">
          <cell r="J269" t="str">
            <v>GoldTanaka Kikinzoku International</v>
          </cell>
        </row>
        <row r="270">
          <cell r="J270" t="str">
            <v>GoldTanaka Kikinzoku Kogyo K.K</v>
          </cell>
        </row>
        <row r="271">
          <cell r="J271" t="str">
            <v>GoldTanaka Kikinzoku Kogyo K.K.</v>
          </cell>
        </row>
        <row r="272">
          <cell r="J272" t="str">
            <v>GoldTanaka Precious Metals</v>
          </cell>
        </row>
        <row r="273">
          <cell r="J273" t="str">
            <v>GoldThe Great Wall Gold and Silver Refinery of China</v>
          </cell>
        </row>
        <row r="274">
          <cell r="J274" t="str">
            <v>GoldThe Perth Mint</v>
          </cell>
        </row>
        <row r="275">
          <cell r="J275" t="str">
            <v>GoldThe Refinery of Shandong Gold Mining Co., Ltd.</v>
          </cell>
        </row>
        <row r="276">
          <cell r="J276" t="str">
            <v>GoldTokuriki Honten Co., Ltd.</v>
          </cell>
        </row>
        <row r="277">
          <cell r="J277" t="str">
            <v>GoldTongling Nonferrous Metals Group Co., Ltd.</v>
          </cell>
        </row>
        <row r="278">
          <cell r="J278" t="str">
            <v>GoldTongLing Nonferrous Metals Group Holdings Co., Ltd.</v>
          </cell>
        </row>
        <row r="279">
          <cell r="J279" t="str">
            <v>GoldTony Goetz NV</v>
          </cell>
        </row>
        <row r="280">
          <cell r="J280" t="str">
            <v>GoldTOO Tau-Ken-Altyn</v>
          </cell>
        </row>
        <row r="281">
          <cell r="J281" t="str">
            <v>GoldTorecom</v>
          </cell>
        </row>
        <row r="282">
          <cell r="J282" t="str">
            <v>GoldToyo Smelter &amp; Refinery</v>
          </cell>
        </row>
        <row r="283">
          <cell r="J283" t="str">
            <v>GoldTSK Pretech</v>
          </cell>
        </row>
        <row r="284">
          <cell r="J284" t="str">
            <v>GoldUmicore Precious Metals Refining Hoboken</v>
          </cell>
        </row>
        <row r="285">
          <cell r="J285" t="str">
            <v>GoldUmicore Precious Metals Thailand</v>
          </cell>
        </row>
        <row r="286">
          <cell r="J286" t="str">
            <v>GoldUmicore S.A. Business Unit Precious Metals Refining</v>
          </cell>
        </row>
        <row r="287">
          <cell r="J287" t="str">
            <v>GoldUnited Precious Metal Refining, Inc.</v>
          </cell>
        </row>
        <row r="288">
          <cell r="J288" t="str">
            <v>GoldValcambi S.A.</v>
          </cell>
        </row>
        <row r="289">
          <cell r="J289" t="str">
            <v>GoldValue Trading</v>
          </cell>
        </row>
        <row r="290">
          <cell r="J290" t="str">
            <v>GoldWEEEREFINING</v>
          </cell>
        </row>
        <row r="291">
          <cell r="J291" t="str">
            <v>GoldWestern Australian Mint (T/a The Perth Mint)</v>
          </cell>
        </row>
        <row r="292">
          <cell r="J292" t="str">
            <v>GoldWIELAND Edelmetalle GmbH</v>
          </cell>
        </row>
        <row r="293">
          <cell r="J293" t="str">
            <v>GoldWilliams Advanced Materials</v>
          </cell>
        </row>
        <row r="294">
          <cell r="J294" t="str">
            <v>GoldXstrata</v>
          </cell>
        </row>
        <row r="295">
          <cell r="J295" t="str">
            <v>GoldYamakin Co., Ltd.</v>
          </cell>
        </row>
        <row r="296">
          <cell r="J296" t="str">
            <v>GoldYamamoto Precious Co., Ltd.</v>
          </cell>
        </row>
        <row r="297">
          <cell r="J297" t="str">
            <v>GoldYamamoto Precious Metal Co., Ltd.</v>
          </cell>
        </row>
        <row r="298">
          <cell r="J298" t="str">
            <v>GoldYamamoto Precision Metals</v>
          </cell>
        </row>
        <row r="299">
          <cell r="J299" t="str">
            <v>GoldYantai NUS Safina tech environmental Refinery Co. Ltd.</v>
          </cell>
        </row>
        <row r="300">
          <cell r="J300" t="str">
            <v>GoldYokohama Metal Co., Ltd.</v>
          </cell>
        </row>
        <row r="301">
          <cell r="J301" t="str">
            <v>GoldYunnan Copper Industry Co., Ltd.</v>
          </cell>
        </row>
        <row r="302">
          <cell r="J302" t="str">
            <v>GoldZhao Jin Mining Industry Co Ltd</v>
          </cell>
        </row>
        <row r="303">
          <cell r="J303" t="str">
            <v>GoldZhao Yuan Gold Mine</v>
          </cell>
        </row>
        <row r="304">
          <cell r="J304" t="str">
            <v>GoldZhao Yuan Gold Smelter of ZhongJin</v>
          </cell>
        </row>
        <row r="305">
          <cell r="J305" t="str">
            <v>GoldZhao Yuan Jin Kuang</v>
          </cell>
        </row>
        <row r="306">
          <cell r="J306" t="str">
            <v>GoldZhaojin Mining Industry Co., Ltd.</v>
          </cell>
        </row>
        <row r="307">
          <cell r="J307" t="str">
            <v>Goldzhaojinjinyinyelian</v>
          </cell>
        </row>
        <row r="308">
          <cell r="J308" t="str">
            <v>GoldZhaoyuan Gold Group</v>
          </cell>
        </row>
        <row r="309">
          <cell r="J309" t="str">
            <v>GoldZhongjin Gold Corporation Limited</v>
          </cell>
        </row>
        <row r="310">
          <cell r="J310" t="str">
            <v>GoldZhongyuan Gold Smelter of Zhongjin Gold Corporation</v>
          </cell>
        </row>
        <row r="311">
          <cell r="J311" t="str">
            <v>GoldZijin Kuang Ye Refinery</v>
          </cell>
        </row>
        <row r="312">
          <cell r="J312" t="str">
            <v>GoldZijin Mining Industry Corporation</v>
          </cell>
        </row>
        <row r="313">
          <cell r="J313" t="str">
            <v>GoldSmelter not listed</v>
          </cell>
        </row>
        <row r="314">
          <cell r="J314" t="str">
            <v>GoldSmelter not yet identified</v>
          </cell>
        </row>
        <row r="315">
          <cell r="J315" t="str">
            <v>TantalumAsaka Riken Co., Ltd.</v>
          </cell>
        </row>
        <row r="316">
          <cell r="J316" t="str">
            <v>TantalumChangsha South Tantalum Niobium Co., Ltd.</v>
          </cell>
        </row>
        <row r="317">
          <cell r="J317" t="str">
            <v>TantalumChangsha Southern</v>
          </cell>
        </row>
        <row r="318">
          <cell r="J318" t="str">
            <v>TantalumD Block Metals, LLC</v>
          </cell>
        </row>
        <row r="319">
          <cell r="J319" t="str">
            <v>TantalumExotech Inc.</v>
          </cell>
        </row>
        <row r="320">
          <cell r="J320" t="str">
            <v>TantalumF &amp; X</v>
          </cell>
        </row>
        <row r="321">
          <cell r="J321" t="str">
            <v>TantalumF&amp;X Electro-Materials Ltd.</v>
          </cell>
        </row>
        <row r="322">
          <cell r="J322" t="str">
            <v>TantalumFIR Metals &amp; Resource Ltd.</v>
          </cell>
        </row>
        <row r="323">
          <cell r="J323" t="str">
            <v>TantalumGlobal Advanced Metals Aizu</v>
          </cell>
        </row>
        <row r="324">
          <cell r="J324" t="str">
            <v>TantalumGlobal Advanced Metals Boyertown</v>
          </cell>
        </row>
        <row r="325">
          <cell r="J325" t="str">
            <v>TantalumGuangdong Zhiyuan New Material Co., Ltd.</v>
          </cell>
        </row>
        <row r="326">
          <cell r="J326" t="str">
            <v>TantalumH.C. Starck Co., Ltd.</v>
          </cell>
        </row>
        <row r="327">
          <cell r="J327" t="str">
            <v>TantalumH.C. Starck Hermsdorf GmbH</v>
          </cell>
        </row>
        <row r="328">
          <cell r="J328" t="str">
            <v>TantalumH.C. Starck Inc.</v>
          </cell>
        </row>
        <row r="329">
          <cell r="J329" t="str">
            <v>TantalumH.C. Starck Ltd.</v>
          </cell>
        </row>
        <row r="330">
          <cell r="J330" t="str">
            <v>TantalumH.C. Starck Smelting GmbH &amp; Co. KG</v>
          </cell>
        </row>
        <row r="331">
          <cell r="J331" t="str">
            <v>TantalumH.C. Starck Tantalum and Niobium GmbH</v>
          </cell>
        </row>
        <row r="332">
          <cell r="J332" t="str">
            <v>TantalumHengyang King Xing Lifeng New Materials Co., Ltd.</v>
          </cell>
        </row>
        <row r="333">
          <cell r="J333" t="str">
            <v>TantalumJiangxi Dinghai Tantalum &amp; Niobium Co., Ltd.</v>
          </cell>
        </row>
        <row r="334">
          <cell r="J334" t="str">
            <v>TantalumJiangxi Tuohong New Raw Material</v>
          </cell>
        </row>
        <row r="335">
          <cell r="J335" t="str">
            <v>TantalumJiuJiang JinXin Nonferrous Metals Co., Ltd.</v>
          </cell>
        </row>
        <row r="336">
          <cell r="J336" t="str">
            <v>TantalumJiujiang Nonferrous Metals Smelting Company Limited</v>
          </cell>
        </row>
        <row r="337">
          <cell r="J337" t="str">
            <v>TantalumJiujiang Tanbre Co., Ltd.</v>
          </cell>
        </row>
        <row r="338">
          <cell r="J338" t="str">
            <v>TantalumJiujiang Zhongao Tantalum &amp; Niobium Co., Ltd.</v>
          </cell>
        </row>
        <row r="339">
          <cell r="J339" t="str">
            <v>TantalumKEMET Blue Metals</v>
          </cell>
        </row>
        <row r="340">
          <cell r="J340" t="str">
            <v>TantalumKEMET de Mexico</v>
          </cell>
        </row>
        <row r="341">
          <cell r="J341" t="str">
            <v>TantalumLSM Brasil S.A.</v>
          </cell>
        </row>
        <row r="342">
          <cell r="J342" t="str">
            <v>TantalumMeta Materials</v>
          </cell>
        </row>
        <row r="343">
          <cell r="J343" t="str">
            <v>TantalumMetallurgical Products India Pvt. Ltd. (MPIL)</v>
          </cell>
        </row>
        <row r="344">
          <cell r="J344" t="str">
            <v>TantalumMetallurgical Products India Pvt., Ltd.</v>
          </cell>
        </row>
        <row r="345">
          <cell r="J345" t="str">
            <v>TantalumMineracao Taboca S.A.</v>
          </cell>
        </row>
        <row r="346">
          <cell r="J346" t="str">
            <v>TantalumMineração Taboca S.A.</v>
          </cell>
        </row>
        <row r="347">
          <cell r="J347" t="str">
            <v>TantalumMineracao Taboca SA</v>
          </cell>
        </row>
        <row r="348">
          <cell r="J348" t="str">
            <v>TantalumMitsui Mining &amp; Smelting</v>
          </cell>
        </row>
        <row r="349">
          <cell r="J349" t="str">
            <v>TantalumMitsui Mining and Smelting Co., Ltd.</v>
          </cell>
        </row>
        <row r="350">
          <cell r="J350" t="str">
            <v>TantalumMolycorp Silmet A.S.</v>
          </cell>
        </row>
        <row r="351">
          <cell r="J351" t="str">
            <v>TantalumNingxia Non-Ferrous Metal Smeltery</v>
          </cell>
        </row>
        <row r="352">
          <cell r="J352" t="str">
            <v>TantalumNingxia Orient Tantalum Industry Co., Ltd.</v>
          </cell>
        </row>
        <row r="353">
          <cell r="J353" t="str">
            <v>TantalumNPM Silmet AS</v>
          </cell>
        </row>
        <row r="354">
          <cell r="J354" t="str">
            <v>TantalumPower Resources</v>
          </cell>
        </row>
        <row r="355">
          <cell r="J355" t="str">
            <v>TantalumPower Resources Ltd.</v>
          </cell>
        </row>
        <row r="356">
          <cell r="J356" t="str">
            <v>TantalumPRG Dooel</v>
          </cell>
        </row>
        <row r="357">
          <cell r="J357" t="str">
            <v>TantalumQuantumClean</v>
          </cell>
        </row>
        <row r="358">
          <cell r="J358" t="str">
            <v>TantalumResind Ind e Com Ltda.</v>
          </cell>
        </row>
        <row r="359">
          <cell r="J359" t="str">
            <v>TantalumResind Industria e Comercio Ltda.</v>
          </cell>
        </row>
        <row r="360">
          <cell r="J360" t="str">
            <v>TantalumResind Indústria e Comércio Ltda.</v>
          </cell>
        </row>
        <row r="361">
          <cell r="J361" t="str">
            <v>TantalumRFH</v>
          </cell>
        </row>
        <row r="362">
          <cell r="J362" t="str">
            <v>TantalumRFH Tantalum Smeltry Co., Ltd.</v>
          </cell>
        </row>
        <row r="363">
          <cell r="J363" t="str">
            <v>TantalumSolikamsk</v>
          </cell>
        </row>
        <row r="364">
          <cell r="J364" t="str">
            <v>TantalumSolikamsk Magnesium Works OAO</v>
          </cell>
        </row>
        <row r="365">
          <cell r="J365" t="str">
            <v>TantalumSolikamsk Metal Works</v>
          </cell>
        </row>
        <row r="366">
          <cell r="J366" t="str">
            <v>TantalumTaki Chemical Co., Ltd.</v>
          </cell>
        </row>
        <row r="367">
          <cell r="J367" t="str">
            <v>TantalumTaki Chemicals</v>
          </cell>
        </row>
        <row r="368">
          <cell r="J368" t="str">
            <v>TantalumTANIOBIS Co., Ltd.</v>
          </cell>
        </row>
        <row r="369">
          <cell r="J369" t="str">
            <v>TantalumTANIOBIS GmbH</v>
          </cell>
        </row>
        <row r="370">
          <cell r="J370" t="str">
            <v>TantalumTANIOBIS Japan Co., Ltd.</v>
          </cell>
        </row>
        <row r="371">
          <cell r="J371" t="str">
            <v>TantalumTANIOBIS Smelting GmbH &amp; Co. KG</v>
          </cell>
        </row>
        <row r="372">
          <cell r="J372" t="str">
            <v>TantalumTelex Metals</v>
          </cell>
        </row>
        <row r="373">
          <cell r="J373" t="str">
            <v>TantalumULBA</v>
          </cell>
        </row>
        <row r="374">
          <cell r="J374" t="str">
            <v>TantalumUlba Metallurgical Plant JSC</v>
          </cell>
        </row>
        <row r="375">
          <cell r="J375" t="str">
            <v>TantalumXIMEI RESOURCES (GUANGDONG) LIMITED</v>
          </cell>
        </row>
        <row r="376">
          <cell r="J376" t="str">
            <v>TantalumXinXing HaoRong Electronic Material Co., Ltd.</v>
          </cell>
        </row>
        <row r="377">
          <cell r="J377" t="str">
            <v>TantalumYancheng Jinye New Material Technology Co., Ltd.</v>
          </cell>
        </row>
        <row r="378">
          <cell r="J378" t="str">
            <v>TantalumYanling Jincheng Tantalum &amp; Niobium Co., Ltd.</v>
          </cell>
        </row>
        <row r="379">
          <cell r="J379" t="str">
            <v>TantalumYanling Jincheng Tantalum Co., Ltd.</v>
          </cell>
        </row>
        <row r="380">
          <cell r="J380" t="str">
            <v>Tantalumタニオビス・ジャパン株式会社</v>
          </cell>
        </row>
        <row r="381">
          <cell r="J381" t="str">
            <v>TantalumSmelter not listed</v>
          </cell>
        </row>
        <row r="382">
          <cell r="J382" t="str">
            <v>TantalumSmelter not yet identified</v>
          </cell>
        </row>
        <row r="383">
          <cell r="J383" t="str">
            <v>TinAlent plc</v>
          </cell>
        </row>
        <row r="384">
          <cell r="J384" t="str">
            <v>TinAlpha</v>
          </cell>
        </row>
        <row r="385">
          <cell r="J385" t="str">
            <v>TinAlpha Metals</v>
          </cell>
        </row>
        <row r="386">
          <cell r="J386" t="str">
            <v>TinAlpha Metals Korea Ltd.</v>
          </cell>
        </row>
        <row r="387">
          <cell r="J387" t="str">
            <v>TinAlpha Metals Taiwan</v>
          </cell>
        </row>
        <row r="388">
          <cell r="J388" t="str">
            <v>TinAn Vinh Joint Stock Mineral Processing Company</v>
          </cell>
        </row>
        <row r="389">
          <cell r="J389" t="str">
            <v>TinBrand RBT</v>
          </cell>
        </row>
        <row r="390">
          <cell r="J390" t="str">
            <v>TinChengfeng Metals Co Pte Ltd</v>
          </cell>
        </row>
        <row r="391">
          <cell r="J391" t="str">
            <v>TinChenzhou Yun Xiang mining limited liability company</v>
          </cell>
        </row>
        <row r="392">
          <cell r="J392" t="str">
            <v>TinChenzhou Yunxiang Mining and Metallurgy Co., Ltd.</v>
          </cell>
        </row>
        <row r="393">
          <cell r="J393" t="str">
            <v>TinChifeng Dajingzi Tin Industry Co., Ltd.</v>
          </cell>
        </row>
        <row r="394">
          <cell r="J394" t="str">
            <v>TinChina Tin (Hechi)</v>
          </cell>
        </row>
        <row r="395">
          <cell r="J395" t="str">
            <v>TinChina Tin Group Co., Ltd.</v>
          </cell>
        </row>
        <row r="396">
          <cell r="J396" t="str">
            <v>TinChina Tin Lai Ben Smelter Co., Ltd.</v>
          </cell>
        </row>
        <row r="397">
          <cell r="J397" t="str">
            <v>TinChina Yunnan Tin Co Ltd.</v>
          </cell>
        </row>
        <row r="398">
          <cell r="J398" t="str">
            <v>TinCookson</v>
          </cell>
        </row>
        <row r="399">
          <cell r="J399" t="str">
            <v>TinCookson (Alpha Metals Taiwan)</v>
          </cell>
        </row>
        <row r="400">
          <cell r="J400" t="str">
            <v>TinCookson Alpha Metals (Shenzhen) Co., Ltd.</v>
          </cell>
        </row>
        <row r="401">
          <cell r="J401" t="str">
            <v>TinCRM Fundicao De Metais E Comercio De Equipamentos Eletronicos Do Brasil Ltda</v>
          </cell>
        </row>
        <row r="402">
          <cell r="J402" t="str">
            <v>TinCRM Fundição De Metais E Comércio De Equipamentos Eletrônicos Do Brasil Ltda</v>
          </cell>
        </row>
        <row r="403">
          <cell r="J403" t="str">
            <v>TinCRM Synergies</v>
          </cell>
        </row>
        <row r="404">
          <cell r="J404" t="str">
            <v>TinCV Ayi Jaya</v>
          </cell>
        </row>
        <row r="405">
          <cell r="J405" t="str">
            <v>TinCV Nurjanah</v>
          </cell>
        </row>
        <row r="406">
          <cell r="J406" t="str">
            <v>TinCV Tiga Sekawan</v>
          </cell>
        </row>
        <row r="407">
          <cell r="J407" t="str">
            <v>TinCV Venus Inti Perkasa</v>
          </cell>
        </row>
        <row r="408">
          <cell r="J408" t="str">
            <v>TinDongguan CiEXPO Environmental Engineering Co., Ltd.</v>
          </cell>
        </row>
        <row r="409">
          <cell r="J409" t="str">
            <v>TinDowa</v>
          </cell>
        </row>
        <row r="410">
          <cell r="J410" t="str">
            <v>TinDowa Metaltech Co., Ltd.</v>
          </cell>
        </row>
        <row r="411">
          <cell r="J411" t="str">
            <v>TinElectro-Mechanical Facility of the Cao Bang Minerals &amp; Metallurgy Joint Stock Company</v>
          </cell>
        </row>
        <row r="412">
          <cell r="J412" t="str">
            <v>TinEM Vinto</v>
          </cell>
        </row>
        <row r="413">
          <cell r="J413" t="str">
            <v>TinEmpresa Metalúrgica Vinto</v>
          </cell>
        </row>
        <row r="414">
          <cell r="J414" t="str">
            <v>TinEmpressa Nacional de Fundiciones (ENAF)</v>
          </cell>
        </row>
        <row r="415">
          <cell r="J415" t="str">
            <v>TinENAF</v>
          </cell>
        </row>
        <row r="416">
          <cell r="J416" t="str">
            <v>TinEstanho de Rondonia S.A.</v>
          </cell>
        </row>
        <row r="417">
          <cell r="J417" t="str">
            <v>TinEstanho de Rondônia S.A.</v>
          </cell>
        </row>
        <row r="418">
          <cell r="J418" t="str">
            <v>TinFabrica Auricchio</v>
          </cell>
        </row>
        <row r="419">
          <cell r="J419" t="str">
            <v>TinFábrica Auricchio</v>
          </cell>
        </row>
        <row r="420">
          <cell r="J420" t="str">
            <v>TinFabrica Auricchio Industria e Comercio Ltda.</v>
          </cell>
        </row>
        <row r="421">
          <cell r="J421" t="str">
            <v>TinFenix Metals</v>
          </cell>
        </row>
        <row r="422">
          <cell r="J422" t="str">
            <v>TinFunsur Smelter</v>
          </cell>
        </row>
        <row r="423">
          <cell r="J423" t="str">
            <v>TinGejiu City Datun Chengfeng Smelter</v>
          </cell>
        </row>
        <row r="424">
          <cell r="J424" t="str">
            <v>TinGejiu City Fuxiang Industry and Trade Co., Ltd.</v>
          </cell>
        </row>
        <row r="425">
          <cell r="J425" t="str">
            <v>TinGejiu Fengming Metallurgy Chemical Plant</v>
          </cell>
        </row>
        <row r="426">
          <cell r="J426" t="str">
            <v>TinGejiu Fuxiang Gongmao Co., Ltd.</v>
          </cell>
        </row>
        <row r="427">
          <cell r="J427" t="str">
            <v>TinGejiu Kai Meng Industry and Trade LLC</v>
          </cell>
        </row>
        <row r="428">
          <cell r="J428" t="str">
            <v>TinGejiu Non-Ferrous Metal Processing Co., Ltd.</v>
          </cell>
        </row>
        <row r="429">
          <cell r="J429" t="str">
            <v>TinGejiu Yunxin Nonferrous Electrolysis Co., Ltd.</v>
          </cell>
        </row>
        <row r="430">
          <cell r="J430" t="str">
            <v>TinGejiu Zi-Li</v>
          </cell>
        </row>
        <row r="431">
          <cell r="J431" t="str">
            <v>TinGejiu Zili Mining And Metallurgy Co., Ltd.</v>
          </cell>
        </row>
        <row r="432">
          <cell r="J432" t="str">
            <v>TinGuang Xi Liu Xhou</v>
          </cell>
        </row>
        <row r="433">
          <cell r="J433" t="str">
            <v>TinGuang Xi Liu Zhou</v>
          </cell>
        </row>
        <row r="434">
          <cell r="J434" t="str">
            <v>TinGuangdong Hanhe Non-Ferrous Metal Co., Ltd.</v>
          </cell>
        </row>
        <row r="435">
          <cell r="J435" t="str">
            <v>TinGuangXi China Tin</v>
          </cell>
        </row>
        <row r="436">
          <cell r="J436" t="str">
            <v>TinGuangxi Hua Shu Dan CO., LTD.</v>
          </cell>
        </row>
        <row r="437">
          <cell r="J437" t="str">
            <v>TinHuiChang Hill Tin Industry Co., Ltd.</v>
          </cell>
        </row>
        <row r="438">
          <cell r="J438" t="str">
            <v>TinINDONESIAN STATE TIN CORPORATION MENTOK SMELTER</v>
          </cell>
        </row>
        <row r="439">
          <cell r="J439" t="str">
            <v>TinJiangxi Nanshan</v>
          </cell>
        </row>
        <row r="440">
          <cell r="J440" t="str">
            <v>TinJiangxi New Nanshan Technology Ltd.</v>
          </cell>
        </row>
        <row r="441">
          <cell r="J441" t="str">
            <v>TinKai Union Industry and Trade Co., Ltd. (China)</v>
          </cell>
        </row>
        <row r="442">
          <cell r="J442" t="str">
            <v>TinKai Unita Trade Limited Liability Company</v>
          </cell>
        </row>
        <row r="443">
          <cell r="J443" t="str">
            <v>TinKaimeng (Gejiu) Industry and Trade Co., Ltd.</v>
          </cell>
        </row>
        <row r="444">
          <cell r="J444" t="str">
            <v>TinKundur Smelter</v>
          </cell>
        </row>
        <row r="445">
          <cell r="J445" t="str">
            <v>TinLiuzhhou China Tin</v>
          </cell>
        </row>
        <row r="446">
          <cell r="J446" t="str">
            <v>TinLuna Smelter, Ltd.</v>
          </cell>
        </row>
        <row r="447">
          <cell r="J447" t="str">
            <v>TinMa'anshan Weitai Tin Co., Ltd.</v>
          </cell>
        </row>
        <row r="448">
          <cell r="J448" t="str">
            <v>TinMagnu's Minerais Metais e Ligas Ltda.</v>
          </cell>
        </row>
        <row r="449">
          <cell r="J449" t="str">
            <v>TinMalaysia Smelting Corporation (MSC)</v>
          </cell>
        </row>
        <row r="450">
          <cell r="J450" t="str">
            <v>TinMelt Metais e Ligas S.A.</v>
          </cell>
        </row>
        <row r="451">
          <cell r="J451" t="str">
            <v>TinMentok Smelter</v>
          </cell>
        </row>
        <row r="452">
          <cell r="J452" t="str">
            <v>TinMetallic Materials Branch of Guangxi China Tin Group Co.,Ltd.</v>
          </cell>
        </row>
        <row r="453">
          <cell r="J453" t="str">
            <v>TinMetallic Resources, Inc.</v>
          </cell>
        </row>
        <row r="454">
          <cell r="J454" t="str">
            <v>TinMetallo Belgium N.V.</v>
          </cell>
        </row>
        <row r="455">
          <cell r="J455" t="str">
            <v>TinMetallo Spain S.L.U.</v>
          </cell>
        </row>
        <row r="456">
          <cell r="J456" t="str">
            <v>TinMineracao Taboca S.A.</v>
          </cell>
        </row>
        <row r="457">
          <cell r="J457" t="str">
            <v>TinMineração Taboca S.A.</v>
          </cell>
        </row>
        <row r="458">
          <cell r="J458" t="str">
            <v>TinMineracao Taboca SA</v>
          </cell>
        </row>
        <row r="459">
          <cell r="J459" t="str">
            <v>TinMining and processing tin-tungsten ore Giang Son - VQB Co., Ltd.</v>
          </cell>
        </row>
        <row r="460">
          <cell r="J460" t="str">
            <v>TinMinsur</v>
          </cell>
        </row>
        <row r="461">
          <cell r="J461" t="str">
            <v>TinMitsubishi Materials Corporation</v>
          </cell>
        </row>
        <row r="462">
          <cell r="J462" t="str">
            <v>TinModeltech Sdn Bhd</v>
          </cell>
        </row>
        <row r="463">
          <cell r="J463" t="str">
            <v>TinMSC</v>
          </cell>
        </row>
        <row r="464">
          <cell r="J464" t="str">
            <v>TinNankang Nanshan Tin Manufactory Co., Ltd.</v>
          </cell>
        </row>
        <row r="465">
          <cell r="J465" t="str">
            <v>TinNanshan Tin Co. Ltd.</v>
          </cell>
        </row>
        <row r="466">
          <cell r="J466" t="str">
            <v>TinNghe Tinh Non-Ferrous Metals Joint Stock Company</v>
          </cell>
        </row>
        <row r="467">
          <cell r="J467" t="str">
            <v>TinNovosibirsk Processing Plant Ltd.</v>
          </cell>
        </row>
        <row r="468">
          <cell r="J468" t="str">
            <v>TinO.M. Manufacturing (Thailand) Co., Ltd.</v>
          </cell>
        </row>
        <row r="469">
          <cell r="J469" t="str">
            <v>TinO.M. Manufacturing Philippines, Inc.</v>
          </cell>
        </row>
        <row r="470">
          <cell r="J470" t="str">
            <v>TinOMSA</v>
          </cell>
        </row>
        <row r="471">
          <cell r="J471" t="str">
            <v>TinOperaciones Metalurgicas S.A.</v>
          </cell>
        </row>
        <row r="472">
          <cell r="J472" t="str">
            <v>TinOperaciones Metalúrgicas S.A.</v>
          </cell>
        </row>
        <row r="473">
          <cell r="J473" t="str">
            <v>TinPongpipat Company Limited</v>
          </cell>
        </row>
        <row r="474">
          <cell r="J474" t="str">
            <v>TinPrecious Minerals and Smelting Limited</v>
          </cell>
        </row>
        <row r="475">
          <cell r="J475" t="str">
            <v>TinPT Aries Kencana Sejahtera</v>
          </cell>
        </row>
        <row r="476">
          <cell r="J476" t="str">
            <v>TinPT Artha Cipta Langgeng</v>
          </cell>
        </row>
        <row r="477">
          <cell r="J477" t="str">
            <v>TinPT ATD Makmur Mandiri Jaya</v>
          </cell>
        </row>
        <row r="478">
          <cell r="J478" t="str">
            <v>TinPT Babel Surya Alam Lestari</v>
          </cell>
        </row>
        <row r="479">
          <cell r="J479" t="str">
            <v>TinPT Bangka Serumpun</v>
          </cell>
        </row>
        <row r="480">
          <cell r="J480" t="str">
            <v>TinPT Lautan Harmonis Sejahtera</v>
          </cell>
        </row>
        <row r="481">
          <cell r="J481" t="str">
            <v>TinPT Menara Cipta Mulia</v>
          </cell>
        </row>
        <row r="482">
          <cell r="J482" t="str">
            <v>TinPT Mitra Stania Prima</v>
          </cell>
        </row>
        <row r="483">
          <cell r="J483" t="str">
            <v>TinPT Mitra Sukses Globalindo</v>
          </cell>
        </row>
        <row r="484">
          <cell r="J484" t="str">
            <v>TinPT Prima Timah Utama</v>
          </cell>
        </row>
        <row r="485">
          <cell r="J485" t="str">
            <v>TinPT Rajawali Rimba Perkasa</v>
          </cell>
        </row>
        <row r="486">
          <cell r="J486" t="str">
            <v>TinPT Rajehan Ariq</v>
          </cell>
        </row>
        <row r="487">
          <cell r="J487" t="str">
            <v>TinPT Refined Bangka Tin</v>
          </cell>
        </row>
        <row r="488">
          <cell r="J488" t="str">
            <v>TinPT Stanindo Inti Perkasa</v>
          </cell>
        </row>
        <row r="489">
          <cell r="J489" t="str">
            <v>TinPT Tambang Timah</v>
          </cell>
        </row>
        <row r="490">
          <cell r="J490" t="str">
            <v>TinPT Timah Nusantara</v>
          </cell>
        </row>
        <row r="491">
          <cell r="J491" t="str">
            <v>TinPT Timah Tbk Kundur</v>
          </cell>
        </row>
        <row r="492">
          <cell r="J492" t="str">
            <v>TinPT Timah Tbk Mentok</v>
          </cell>
        </row>
        <row r="493">
          <cell r="J493" t="str">
            <v>TinPT Tinindo Inter Nusa</v>
          </cell>
        </row>
        <row r="494">
          <cell r="J494" t="str">
            <v>TinResind Ind e Com Ltda.</v>
          </cell>
        </row>
        <row r="495">
          <cell r="J495" t="str">
            <v>TinResind Industria e Comercio Ltda.</v>
          </cell>
        </row>
        <row r="496">
          <cell r="J496" t="str">
            <v>TinResind Indústria e Comércio Ltda.</v>
          </cell>
        </row>
        <row r="497">
          <cell r="J497" t="str">
            <v>TinRui Da Hung</v>
          </cell>
        </row>
        <row r="498">
          <cell r="J498" t="str">
            <v>TinSmelting Branch of Yunnan Tin Company Ltd</v>
          </cell>
        </row>
        <row r="499">
          <cell r="J499" t="str">
            <v>TinSoft Metais Ltda.</v>
          </cell>
        </row>
        <row r="500">
          <cell r="J500" t="str">
            <v>TinSuper Ligas</v>
          </cell>
        </row>
        <row r="501">
          <cell r="J501" t="str">
            <v>TinThai Nguyen Mining and Metallurgy Co., Ltd.</v>
          </cell>
        </row>
        <row r="502">
          <cell r="J502" t="str">
            <v>TinThai Solder Industry Corp., Ltd.</v>
          </cell>
        </row>
        <row r="503">
          <cell r="J503" t="str">
            <v>TinThailand Smelting &amp; Refining Co Ltd</v>
          </cell>
        </row>
        <row r="504">
          <cell r="J504" t="str">
            <v>TinThaisarco</v>
          </cell>
        </row>
        <row r="505">
          <cell r="J505" t="str">
            <v>TinThe Gejiu cloud new colored electrolytic</v>
          </cell>
        </row>
        <row r="506">
          <cell r="J506" t="str">
            <v>TinTin Products Manufacturing Co.LTD. of YTCL</v>
          </cell>
        </row>
        <row r="507">
          <cell r="J507" t="str">
            <v>TinTin Technology &amp; Refining</v>
          </cell>
        </row>
        <row r="508">
          <cell r="J508" t="str">
            <v>TinToboca/ Paranapenema</v>
          </cell>
        </row>
        <row r="509">
          <cell r="J509" t="str">
            <v>TinTuyen Quang Non-Ferrous Metals Joint Stock Company</v>
          </cell>
        </row>
        <row r="510">
          <cell r="J510" t="str">
            <v>TinUnit Timah Kundur PT Tambang</v>
          </cell>
        </row>
        <row r="511">
          <cell r="J511" t="str">
            <v>TinVQB Mineral and Trading Group JSC</v>
          </cell>
        </row>
        <row r="512">
          <cell r="J512" t="str">
            <v>TinWhite Solder Metalurgia e Mineracao Ltda.</v>
          </cell>
        </row>
        <row r="513">
          <cell r="J513" t="str">
            <v>TinWhite Solder Metalurgia e Mineração Ltda.</v>
          </cell>
        </row>
        <row r="514">
          <cell r="J514" t="str">
            <v>TinWhite Solder Metalurgica</v>
          </cell>
        </row>
        <row r="515">
          <cell r="J515" t="str">
            <v>TinXiHai - Liuzhou China Tin Group Co ltd</v>
          </cell>
        </row>
        <row r="516">
          <cell r="J516" t="str">
            <v>TinYTCL</v>
          </cell>
        </row>
        <row r="517">
          <cell r="J517" t="str">
            <v>TinYunan Gejiu Yunxin Electrolyze Limited</v>
          </cell>
        </row>
        <row r="518">
          <cell r="J518" t="str">
            <v>TinYunnan Adventure Co., Ltd.</v>
          </cell>
        </row>
        <row r="519">
          <cell r="J519" t="str">
            <v>TinYunnan Chengfeng</v>
          </cell>
        </row>
        <row r="520">
          <cell r="J520" t="str">
            <v>TinYunnan Chengfeng Non-ferrous Metals Co., Ltd.</v>
          </cell>
        </row>
        <row r="521">
          <cell r="J521" t="str">
            <v>TinYunNan Gejiu Yunxin Electrolyze Limited</v>
          </cell>
        </row>
        <row r="522">
          <cell r="J522" t="str">
            <v>TinYunnan Gejiu Zili Metallurgy Co. Ltd.</v>
          </cell>
        </row>
        <row r="523">
          <cell r="J523" t="str">
            <v>TinYunnan ride non-ferrous metal co., LTD</v>
          </cell>
        </row>
        <row r="524">
          <cell r="J524" t="str">
            <v>TinYunnan Tin Company Limited</v>
          </cell>
        </row>
        <row r="525">
          <cell r="J525" t="str">
            <v>TinYunnan Tin Company, Ltd.</v>
          </cell>
        </row>
        <row r="526">
          <cell r="J526" t="str">
            <v>TinYunnan wind Nonferrous Metals Co., Ltd.</v>
          </cell>
        </row>
        <row r="527">
          <cell r="J527" t="str">
            <v>TinYunnan Xi YE</v>
          </cell>
        </row>
        <row r="528">
          <cell r="J528" t="str">
            <v>TinYunnan Yunfan Non-ferrous Metals Co., Ltd.</v>
          </cell>
        </row>
        <row r="529">
          <cell r="J529" t="str">
            <v>TinYuntinic Resources</v>
          </cell>
        </row>
        <row r="530">
          <cell r="J530" t="str">
            <v>TinYUNXIN colored electrolysis Company Limited</v>
          </cell>
        </row>
        <row r="531">
          <cell r="J531" t="str">
            <v>TinSmelter not listed</v>
          </cell>
        </row>
        <row r="532">
          <cell r="J532" t="str">
            <v>TinSmelter not yet identified</v>
          </cell>
        </row>
        <row r="533">
          <cell r="J533" t="str">
            <v>TungstenA.L.M.T. Corp.</v>
          </cell>
        </row>
        <row r="534">
          <cell r="J534" t="str">
            <v>TungstenA.L.M.T. TUNGSTEN Corp.</v>
          </cell>
        </row>
        <row r="535">
          <cell r="J535" t="str">
            <v>TungstenACL Metais Eireli</v>
          </cell>
        </row>
        <row r="536">
          <cell r="J536" t="str">
            <v>TungstenAlbasteel Industria e Comercio de Ligas Para Fundicao Ltd.</v>
          </cell>
        </row>
        <row r="537">
          <cell r="J537" t="str">
            <v>TungstenAllied Material Corporation</v>
          </cell>
        </row>
        <row r="538">
          <cell r="J538" t="str">
            <v>TungstenALMT Corp</v>
          </cell>
        </row>
        <row r="539">
          <cell r="J539" t="str">
            <v>TungstenALMT Sumitomo Group</v>
          </cell>
        </row>
        <row r="540">
          <cell r="J540" t="str">
            <v>TungstenArtek LLC</v>
          </cell>
        </row>
        <row r="541">
          <cell r="J541" t="str">
            <v>TungstenAsia Tungsten Products Vietnam Ltd.</v>
          </cell>
        </row>
        <row r="542">
          <cell r="J542" t="str">
            <v>TungstenATI Metalworking Products</v>
          </cell>
        </row>
        <row r="543">
          <cell r="J543" t="str">
            <v>TungstenATI Tungsten Materials</v>
          </cell>
        </row>
        <row r="544">
          <cell r="J544" t="str">
            <v>TungstenChaozhou Xianglu Tungsten Industry Co., Ltd.</v>
          </cell>
        </row>
        <row r="545">
          <cell r="J545" t="str">
            <v>TungstenChenzhou Diamond Tungsten Products Co., Ltd.</v>
          </cell>
        </row>
        <row r="546">
          <cell r="J546" t="str">
            <v>TungstenChina Molybdenum Co., Ltd.</v>
          </cell>
        </row>
        <row r="547">
          <cell r="J547" t="str">
            <v>TungstenChina Molybdenum Tungsten Co., Ltd.</v>
          </cell>
        </row>
        <row r="548">
          <cell r="J548" t="str">
            <v>TungstenChina MuYe Tungsten Co,. Ltd.</v>
          </cell>
        </row>
        <row r="549">
          <cell r="J549" t="str">
            <v>TungstenChina National Non Ferrous</v>
          </cell>
        </row>
        <row r="550">
          <cell r="J550" t="str">
            <v>TungstenChongyi Zhangyuan Tungsten Co., Ltd.</v>
          </cell>
        </row>
        <row r="551">
          <cell r="J551" t="str">
            <v>TungstenCNMC (Guangxi) PGMA Co., Ltd.</v>
          </cell>
        </row>
        <row r="552">
          <cell r="J552" t="str">
            <v>TungstenCronimet Brasil Ltda</v>
          </cell>
        </row>
        <row r="553">
          <cell r="J553" t="str">
            <v>TungstenFujian Ganmin RareMetal Co., Ltd.</v>
          </cell>
        </row>
        <row r="554">
          <cell r="J554" t="str">
            <v>TungstenFujian Xinlu Tungsten</v>
          </cell>
        </row>
        <row r="555">
          <cell r="J555" t="str">
            <v>TungstenGanzhou Haichuang Tungsten Co., Ltd.</v>
          </cell>
        </row>
        <row r="556">
          <cell r="J556" t="str">
            <v>TungstenGanzhou Huaxing Tungsten Products Co., Ltd.</v>
          </cell>
        </row>
        <row r="557">
          <cell r="J557" t="str">
            <v>TungstenGanzhou Jiangwu Ferrotungsten Co., Ltd.</v>
          </cell>
        </row>
        <row r="558">
          <cell r="J558" t="str">
            <v>TungstenGanzhou Seadragon W &amp; Mo Co., Ltd.</v>
          </cell>
        </row>
        <row r="559">
          <cell r="J559" t="str">
            <v>TungstenGEM Co., Ltd.</v>
          </cell>
        </row>
        <row r="560">
          <cell r="J560" t="str">
            <v>TungstenGlobal Tungsten &amp; Powders Corp.</v>
          </cell>
        </row>
        <row r="561">
          <cell r="J561" t="str">
            <v>TungstenGTP</v>
          </cell>
        </row>
        <row r="562">
          <cell r="J562" t="str">
            <v>TungstenGuangdong Xianglu Tungsten Co., Ltd.</v>
          </cell>
        </row>
        <row r="563">
          <cell r="J563" t="str">
            <v>TungstenH.C. Starck Smelting GmbH &amp; Co. KG</v>
          </cell>
        </row>
        <row r="564">
          <cell r="J564" t="str">
            <v>TungstenH.C. Starck Tungsten GmbH</v>
          </cell>
        </row>
        <row r="565">
          <cell r="J565" t="str">
            <v>TungstenHan River Pelican State Alloy Co., Ltd.</v>
          </cell>
        </row>
        <row r="566">
          <cell r="J566" t="str">
            <v>TungstenHuman Chun-Chang non-ferrous Smelting &amp; Concentrating Co., Ltd.</v>
          </cell>
        </row>
        <row r="567">
          <cell r="J567" t="str">
            <v>TungstenHunan Chenzhou Mining Co., Ltd.</v>
          </cell>
        </row>
        <row r="568">
          <cell r="J568" t="str">
            <v>TungstenHunan Chenzhou Mining Group Co., Ltd.</v>
          </cell>
        </row>
        <row r="569">
          <cell r="J569" t="str">
            <v>TungstenHunan Chunchang Nonferrous Metals Co., Ltd.</v>
          </cell>
        </row>
        <row r="570">
          <cell r="J570" t="str">
            <v>TungstenHunan Litian Tungsten Industry Co., Ltd.</v>
          </cell>
        </row>
        <row r="571">
          <cell r="J571" t="str">
            <v>TungstenHydrometallurg, JSC</v>
          </cell>
        </row>
        <row r="572">
          <cell r="J572" t="str">
            <v>TungstenJapan New Metals Co., Ltd.</v>
          </cell>
        </row>
        <row r="573">
          <cell r="J573" t="str">
            <v>TungstenJiangwu H.C. Starck Tungsten Products Co., Ltd.</v>
          </cell>
        </row>
        <row r="574">
          <cell r="J574" t="str">
            <v>TungstenJiangxi Gan Bei Tungsten Co., Ltd.</v>
          </cell>
        </row>
        <row r="575">
          <cell r="J575" t="str">
            <v>TungstenJiangxi Minmetals Gao'an Non-ferrous Metals Co., Ltd.</v>
          </cell>
        </row>
        <row r="576">
          <cell r="J576" t="str">
            <v>TungstenJiangxi Tonggu Non-ferrous Metallurgical &amp; Chemical Co., Ltd.</v>
          </cell>
        </row>
        <row r="577">
          <cell r="J577" t="str">
            <v>TungstenJiangxi Tungsten Co Ltd</v>
          </cell>
        </row>
        <row r="578">
          <cell r="J578" t="str">
            <v>TungstenJiangxi Tungsten Industry Group Co. Ltd.</v>
          </cell>
        </row>
        <row r="579">
          <cell r="J579" t="str">
            <v>TungstenJiangxi Xinsheng Tungsten Industry Co., Ltd.</v>
          </cell>
        </row>
        <row r="580">
          <cell r="J580" t="str">
            <v>TungstenJiangxi Yaosheng Tungsten Co., Ltd.</v>
          </cell>
        </row>
        <row r="581">
          <cell r="J581" t="str">
            <v>TungstenJSC "Kirovgrad Hard Alloys Plant"</v>
          </cell>
        </row>
        <row r="582">
          <cell r="J582" t="str">
            <v>TungstenKennametal Fallon</v>
          </cell>
        </row>
        <row r="583">
          <cell r="J583" t="str">
            <v>TungstenKennametal Huntsville</v>
          </cell>
        </row>
        <row r="584">
          <cell r="J584" t="str">
            <v>TungstenKGETS Co., Ltd.</v>
          </cell>
        </row>
        <row r="585">
          <cell r="J585" t="str">
            <v>TungstenLianyou Metals Co., Ltd.</v>
          </cell>
        </row>
        <row r="586">
          <cell r="J586" t="str">
            <v>TungstenMalipo Haiyu Tungsten Co., Ltd.</v>
          </cell>
        </row>
        <row r="587">
          <cell r="J587" t="str">
            <v>TungstenMasan High-Tech Materials</v>
          </cell>
        </row>
        <row r="588">
          <cell r="J588" t="str">
            <v>TungstenMasan Tungsten Chemical LLC (MTC)</v>
          </cell>
        </row>
        <row r="589">
          <cell r="J589" t="str">
            <v>TungstenMoliren Ltd.</v>
          </cell>
        </row>
        <row r="590">
          <cell r="J590" t="str">
            <v>TungstenNiagara Refining LLC</v>
          </cell>
        </row>
        <row r="591">
          <cell r="J591" t="str">
            <v>TungstenNPP Tyazhmetprom LLC</v>
          </cell>
        </row>
        <row r="592">
          <cell r="J592" t="str">
            <v>TungstenNui Phao H.C. Starck Tungsten Chemicals Manufacturing LLC</v>
          </cell>
        </row>
        <row r="593">
          <cell r="J593" t="str">
            <v>TungstenOOO “Technolom” 1</v>
          </cell>
        </row>
        <row r="594">
          <cell r="J594" t="str">
            <v>TungstenOOO “Technolom” 2</v>
          </cell>
        </row>
        <row r="595">
          <cell r="J595" t="str">
            <v>TungstenPhilippine Chuangxin Industrial Co., Inc.</v>
          </cell>
        </row>
        <row r="596">
          <cell r="J596" t="str">
            <v>TungstenTANIOBIS Smelting GmbH &amp; Co. KG</v>
          </cell>
        </row>
        <row r="597">
          <cell r="J597" t="str">
            <v>TungstenUnecha Refractory metals plant</v>
          </cell>
        </row>
        <row r="598">
          <cell r="J598" t="str">
            <v>TungstenWBH</v>
          </cell>
        </row>
        <row r="599">
          <cell r="J599" t="str">
            <v>TungstenWBH,Wolfram [Austria]</v>
          </cell>
        </row>
        <row r="600">
          <cell r="J600" t="str">
            <v>TungstenWolfram Bergbau und Hutten AG</v>
          </cell>
        </row>
        <row r="601">
          <cell r="J601" t="str">
            <v>TungstenWolfram Bergbau und Hütten AG</v>
          </cell>
        </row>
        <row r="602">
          <cell r="J602" t="str">
            <v>TungstenWoltech Korea Co., Ltd.</v>
          </cell>
        </row>
        <row r="603">
          <cell r="J603" t="str">
            <v>TungstenXiamen H.C.</v>
          </cell>
        </row>
        <row r="604">
          <cell r="J604" t="str">
            <v>TungstenXiamen Tungsten (H.C.) Co., Ltd.</v>
          </cell>
        </row>
        <row r="605">
          <cell r="J605" t="str">
            <v>TungstenXiamen Tungsten Co., Ltd.</v>
          </cell>
        </row>
        <row r="606">
          <cell r="J606" t="str">
            <v>TungstenXinfeng Huarui Tungsten &amp; Molybdenum New Material Co., Ltd.</v>
          </cell>
        </row>
        <row r="607">
          <cell r="J607" t="str">
            <v>TungstenZhangyuan Tungsten Co Ltd</v>
          </cell>
        </row>
        <row r="608">
          <cell r="J608" t="str">
            <v>Tungsten洛阳栾川钼业集团钨业有限公司</v>
          </cell>
        </row>
        <row r="609">
          <cell r="J609" t="str">
            <v>TungstenSmelter not listed</v>
          </cell>
        </row>
        <row r="610">
          <cell r="J610"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zoomScale="70" zoomScaleNormal="70" workbookViewId="0">
      <pane xSplit="1" ySplit="11" topLeftCell="B52" activePane="bottomRight" state="frozen"/>
      <selection activeCell="A4" sqref="A4"/>
      <selection pane="topRight" activeCell="A4" sqref="A4"/>
      <selection pane="bottomLeft" activeCell="A4" sqref="A4"/>
      <selection pane="bottomRight" activeCell="B2" sqref="B2"/>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7"/>
      <c r="B2" s="35" t="s">
        <v>847</v>
      </c>
      <c r="C2" s="33"/>
      <c r="D2" s="199"/>
      <c r="E2" s="3"/>
      <c r="F2" s="33"/>
      <c r="G2" s="31"/>
    </row>
    <row r="3" spans="1:7">
      <c r="A3" s="367"/>
      <c r="B3" s="5" t="s">
        <v>839</v>
      </c>
      <c r="C3" s="6"/>
      <c r="D3" s="200"/>
      <c r="E3" s="3"/>
      <c r="F3" s="6"/>
      <c r="G3" s="31"/>
    </row>
    <row r="4" spans="1:7" ht="15.75">
      <c r="A4" s="367"/>
      <c r="B4" s="38" t="s">
        <v>849</v>
      </c>
      <c r="C4" s="7"/>
      <c r="D4" s="201"/>
      <c r="E4" s="3"/>
      <c r="F4" s="7"/>
      <c r="G4" s="31"/>
    </row>
    <row r="5" spans="1:7">
      <c r="A5" s="367"/>
      <c r="B5" s="37" t="s">
        <v>1040</v>
      </c>
      <c r="C5" s="4"/>
      <c r="D5" s="202"/>
      <c r="E5" s="3"/>
      <c r="F5" s="4"/>
      <c r="G5" s="31"/>
    </row>
    <row r="6" spans="1:7">
      <c r="A6" s="367"/>
      <c r="B6" s="8"/>
      <c r="C6" s="8"/>
      <c r="D6" s="203"/>
      <c r="E6" s="8"/>
      <c r="F6" s="8"/>
      <c r="G6" s="31"/>
    </row>
    <row r="7" spans="1:7">
      <c r="A7" s="367"/>
      <c r="B7" s="8"/>
      <c r="C7" s="8"/>
      <c r="D7" s="203"/>
      <c r="E7" s="8"/>
      <c r="F7" s="8"/>
      <c r="G7" s="31"/>
    </row>
    <row r="8" spans="1:7">
      <c r="A8" s="367"/>
      <c r="B8" s="8"/>
      <c r="C8" s="8"/>
      <c r="D8" s="203"/>
      <c r="E8" s="8"/>
      <c r="F8" s="8"/>
      <c r="G8" s="31"/>
    </row>
    <row r="9" spans="1:7">
      <c r="A9" s="367"/>
      <c r="B9" s="370" t="s">
        <v>850</v>
      </c>
      <c r="C9" s="370"/>
      <c r="D9" s="370"/>
      <c r="E9" s="370"/>
      <c r="F9" s="370"/>
      <c r="G9" s="31"/>
    </row>
    <row r="10" spans="1:7" ht="27" customHeight="1">
      <c r="A10" s="367"/>
      <c r="B10" s="371" t="s">
        <v>438</v>
      </c>
      <c r="C10" s="371"/>
      <c r="D10" s="371"/>
      <c r="E10" s="371"/>
      <c r="F10" s="371"/>
      <c r="G10" s="31"/>
    </row>
    <row r="11" spans="1:7" ht="27" customHeight="1">
      <c r="A11" s="367"/>
      <c r="B11" s="372"/>
      <c r="C11" s="372"/>
      <c r="D11" s="372"/>
      <c r="E11" s="372"/>
      <c r="F11" s="372"/>
      <c r="G11" s="31"/>
    </row>
    <row r="12" spans="1:7" ht="16.5">
      <c r="A12" s="367"/>
      <c r="B12" s="39" t="s">
        <v>848</v>
      </c>
      <c r="C12" s="40" t="s">
        <v>851</v>
      </c>
      <c r="D12" s="204" t="s">
        <v>852</v>
      </c>
      <c r="E12" s="40" t="s">
        <v>612</v>
      </c>
      <c r="F12" s="40" t="s">
        <v>613</v>
      </c>
      <c r="G12" s="31"/>
    </row>
    <row r="13" spans="1:7" ht="33.75">
      <c r="A13" s="367"/>
      <c r="B13" s="2">
        <v>1</v>
      </c>
      <c r="C13" s="34" t="s">
        <v>1088</v>
      </c>
      <c r="D13" s="36" t="s">
        <v>876</v>
      </c>
      <c r="E13" s="187" t="s">
        <v>853</v>
      </c>
      <c r="F13" s="187"/>
      <c r="G13" s="31"/>
    </row>
    <row r="14" spans="1:7" ht="45">
      <c r="A14" s="367"/>
      <c r="B14" s="2">
        <v>2</v>
      </c>
      <c r="C14" s="34" t="s">
        <v>1088</v>
      </c>
      <c r="D14" s="36" t="s">
        <v>1025</v>
      </c>
      <c r="E14" s="187" t="s">
        <v>530</v>
      </c>
      <c r="F14" s="187" t="s">
        <v>531</v>
      </c>
      <c r="G14" s="31"/>
    </row>
    <row r="15" spans="1:7" ht="89.1" customHeight="1">
      <c r="A15" s="367"/>
      <c r="B15" s="373">
        <v>2.0099999999999998</v>
      </c>
      <c r="C15" s="364" t="s">
        <v>1088</v>
      </c>
      <c r="D15" s="376" t="s">
        <v>2263</v>
      </c>
      <c r="E15" s="188" t="s">
        <v>614</v>
      </c>
      <c r="F15" s="188" t="s">
        <v>617</v>
      </c>
      <c r="G15" s="31"/>
    </row>
    <row r="16" spans="1:7" ht="99" customHeight="1">
      <c r="A16" s="367"/>
      <c r="B16" s="374"/>
      <c r="C16" s="365"/>
      <c r="D16" s="377"/>
      <c r="E16" s="189"/>
      <c r="F16" s="189" t="s">
        <v>615</v>
      </c>
      <c r="G16" s="31"/>
    </row>
    <row r="17" spans="1:7" ht="63" customHeight="1">
      <c r="A17" s="367"/>
      <c r="B17" s="375"/>
      <c r="C17" s="366"/>
      <c r="D17" s="378"/>
      <c r="E17" s="34"/>
      <c r="F17" s="34" t="s">
        <v>616</v>
      </c>
      <c r="G17" s="31"/>
    </row>
    <row r="18" spans="1:7" ht="117" customHeight="1">
      <c r="A18" s="367"/>
      <c r="B18" s="373">
        <v>2.02</v>
      </c>
      <c r="C18" s="364" t="s">
        <v>1088</v>
      </c>
      <c r="D18" s="376" t="s">
        <v>2264</v>
      </c>
      <c r="E18" s="188" t="s">
        <v>439</v>
      </c>
      <c r="F18" s="188" t="s">
        <v>525</v>
      </c>
      <c r="G18" s="31"/>
    </row>
    <row r="19" spans="1:7" ht="71.099999999999994" customHeight="1">
      <c r="A19" s="367"/>
      <c r="B19" s="374"/>
      <c r="C19" s="365"/>
      <c r="D19" s="377"/>
      <c r="E19" s="189" t="s">
        <v>529</v>
      </c>
      <c r="F19" s="189" t="s">
        <v>440</v>
      </c>
      <c r="G19" s="31"/>
    </row>
    <row r="20" spans="1:7" ht="90.75" customHeight="1">
      <c r="A20" s="367"/>
      <c r="B20" s="374"/>
      <c r="C20" s="365"/>
      <c r="D20" s="377"/>
      <c r="E20" s="189"/>
      <c r="F20" s="189" t="s">
        <v>619</v>
      </c>
      <c r="G20" s="31"/>
    </row>
    <row r="21" spans="1:7" ht="74.25" customHeight="1">
      <c r="A21" s="367"/>
      <c r="B21" s="375"/>
      <c r="C21" s="366"/>
      <c r="D21" s="378"/>
      <c r="E21" s="34"/>
      <c r="F21" s="34" t="s">
        <v>618</v>
      </c>
      <c r="G21" s="31"/>
    </row>
    <row r="22" spans="1:7" ht="90" customHeight="1">
      <c r="A22" s="367"/>
      <c r="B22" s="358">
        <v>2.0299999999999998</v>
      </c>
      <c r="C22" s="358" t="s">
        <v>822</v>
      </c>
      <c r="D22" s="361" t="s">
        <v>2265</v>
      </c>
      <c r="E22" s="364" t="s">
        <v>437</v>
      </c>
      <c r="F22" s="188" t="s">
        <v>460</v>
      </c>
      <c r="G22" s="31"/>
    </row>
    <row r="23" spans="1:7" ht="109.5" customHeight="1">
      <c r="A23" s="367"/>
      <c r="B23" s="359"/>
      <c r="C23" s="359"/>
      <c r="D23" s="362"/>
      <c r="E23" s="365"/>
      <c r="F23" s="189" t="s">
        <v>823</v>
      </c>
      <c r="G23" s="31"/>
    </row>
    <row r="24" spans="1:7" ht="74.25" customHeight="1">
      <c r="A24" s="367"/>
      <c r="B24" s="360"/>
      <c r="C24" s="360"/>
      <c r="D24" s="363"/>
      <c r="E24" s="366"/>
      <c r="F24" s="34" t="s">
        <v>436</v>
      </c>
      <c r="G24" s="31"/>
    </row>
    <row r="25" spans="1:7" ht="72" customHeight="1">
      <c r="A25" s="367"/>
      <c r="B25" s="2" t="s">
        <v>458</v>
      </c>
      <c r="C25" s="34" t="s">
        <v>459</v>
      </c>
      <c r="D25" s="36" t="s">
        <v>2266</v>
      </c>
      <c r="E25" s="34" t="s">
        <v>2261</v>
      </c>
      <c r="F25" s="34" t="s">
        <v>461</v>
      </c>
      <c r="G25" s="31"/>
    </row>
    <row r="26" spans="1:7" ht="98.1" customHeight="1">
      <c r="A26" s="367"/>
      <c r="B26" s="379">
        <v>3</v>
      </c>
      <c r="C26" s="373" t="s">
        <v>70</v>
      </c>
      <c r="D26" s="376" t="s">
        <v>2267</v>
      </c>
      <c r="E26" s="364" t="s">
        <v>0</v>
      </c>
      <c r="F26" s="188" t="s">
        <v>64</v>
      </c>
      <c r="G26" s="31"/>
    </row>
    <row r="27" spans="1:7" ht="90" customHeight="1">
      <c r="A27" s="367"/>
      <c r="B27" s="380"/>
      <c r="C27" s="374"/>
      <c r="D27" s="377"/>
      <c r="E27" s="365"/>
      <c r="F27" s="189" t="s">
        <v>59</v>
      </c>
      <c r="G27" s="31"/>
    </row>
    <row r="28" spans="1:7" ht="19.350000000000001" customHeight="1">
      <c r="A28" s="367"/>
      <c r="B28" s="380"/>
      <c r="C28" s="374"/>
      <c r="D28" s="377"/>
      <c r="E28" s="365"/>
      <c r="F28" s="189" t="s">
        <v>60</v>
      </c>
      <c r="G28" s="31"/>
    </row>
    <row r="29" spans="1:7" ht="74.45" customHeight="1">
      <c r="A29" s="367"/>
      <c r="B29" s="380"/>
      <c r="C29" s="374"/>
      <c r="D29" s="377"/>
      <c r="E29" s="365"/>
      <c r="F29" s="189" t="s">
        <v>61</v>
      </c>
      <c r="G29" s="31"/>
    </row>
    <row r="30" spans="1:7" ht="62.45" customHeight="1">
      <c r="A30" s="367"/>
      <c r="B30" s="380"/>
      <c r="C30" s="374"/>
      <c r="D30" s="377"/>
      <c r="E30" s="365"/>
      <c r="F30" s="189" t="s">
        <v>62</v>
      </c>
      <c r="G30" s="31"/>
    </row>
    <row r="31" spans="1:7" ht="81" customHeight="1">
      <c r="A31" s="367"/>
      <c r="B31" s="380"/>
      <c r="C31" s="374"/>
      <c r="D31" s="377"/>
      <c r="E31" s="365"/>
      <c r="F31" s="189" t="s">
        <v>63</v>
      </c>
      <c r="G31" s="31"/>
    </row>
    <row r="32" spans="1:7" ht="48.75" customHeight="1">
      <c r="A32" s="367"/>
      <c r="B32" s="380"/>
      <c r="C32" s="374"/>
      <c r="D32" s="377"/>
      <c r="E32" s="365"/>
      <c r="F32" s="189" t="s">
        <v>66</v>
      </c>
      <c r="G32" s="31"/>
    </row>
    <row r="33" spans="1:7" ht="98.45" customHeight="1">
      <c r="A33" s="367"/>
      <c r="B33" s="380"/>
      <c r="C33" s="374"/>
      <c r="D33" s="377"/>
      <c r="E33" s="365"/>
      <c r="F33" s="189" t="s">
        <v>65</v>
      </c>
      <c r="G33" s="31"/>
    </row>
    <row r="34" spans="1:7" ht="89.1" customHeight="1">
      <c r="A34" s="367"/>
      <c r="B34" s="380"/>
      <c r="C34" s="374"/>
      <c r="D34" s="377"/>
      <c r="E34" s="365"/>
      <c r="F34" s="189" t="s">
        <v>67</v>
      </c>
      <c r="G34" s="31"/>
    </row>
    <row r="35" spans="1:7" ht="29.1" customHeight="1">
      <c r="A35" s="367"/>
      <c r="B35" s="380"/>
      <c r="C35" s="374"/>
      <c r="D35" s="377"/>
      <c r="E35" s="365"/>
      <c r="F35" s="189" t="s">
        <v>68</v>
      </c>
      <c r="G35" s="31"/>
    </row>
    <row r="36" spans="1:7" ht="137.25">
      <c r="A36" s="367"/>
      <c r="B36" s="381"/>
      <c r="C36" s="375"/>
      <c r="D36" s="378"/>
      <c r="E36" s="366"/>
      <c r="F36" s="190" t="s">
        <v>69</v>
      </c>
      <c r="G36" s="31"/>
    </row>
    <row r="37" spans="1:7" ht="123.75">
      <c r="A37" s="367"/>
      <c r="B37" s="163">
        <v>3.01</v>
      </c>
      <c r="C37" s="164" t="s">
        <v>70</v>
      </c>
      <c r="D37" s="36" t="s">
        <v>2268</v>
      </c>
      <c r="E37" s="191" t="s">
        <v>1328</v>
      </c>
      <c r="F37" s="192" t="s">
        <v>1434</v>
      </c>
      <c r="G37" s="31"/>
    </row>
    <row r="38" spans="1:7" ht="112.5">
      <c r="A38" s="367"/>
      <c r="B38" s="163">
        <v>3.02</v>
      </c>
      <c r="C38" s="164" t="s">
        <v>1361</v>
      </c>
      <c r="D38" s="36" t="s">
        <v>2269</v>
      </c>
      <c r="E38" s="191" t="s">
        <v>1376</v>
      </c>
      <c r="F38" s="192" t="s">
        <v>1435</v>
      </c>
      <c r="G38" s="31"/>
    </row>
    <row r="39" spans="1:7" ht="101.25">
      <c r="A39" s="367"/>
      <c r="B39" s="173">
        <v>4</v>
      </c>
      <c r="C39" s="172" t="s">
        <v>1531</v>
      </c>
      <c r="D39" s="36" t="s">
        <v>2270</v>
      </c>
      <c r="E39" s="34" t="s">
        <v>2213</v>
      </c>
      <c r="F39" s="34" t="s">
        <v>1532</v>
      </c>
      <c r="G39" s="31"/>
    </row>
    <row r="40" spans="1:7" ht="56.25">
      <c r="A40" s="367"/>
      <c r="B40" s="163">
        <v>4.01</v>
      </c>
      <c r="C40" s="172" t="s">
        <v>1531</v>
      </c>
      <c r="D40" s="36" t="s">
        <v>2272</v>
      </c>
      <c r="E40" s="34" t="s">
        <v>2227</v>
      </c>
      <c r="F40" s="34" t="s">
        <v>2231</v>
      </c>
      <c r="G40" s="31"/>
    </row>
    <row r="41" spans="1:7" ht="56.25">
      <c r="A41" s="367"/>
      <c r="B41" s="163" t="s">
        <v>2259</v>
      </c>
      <c r="C41" s="172" t="s">
        <v>1531</v>
      </c>
      <c r="D41" s="36" t="s">
        <v>2271</v>
      </c>
      <c r="E41" s="34" t="s">
        <v>2262</v>
      </c>
      <c r="F41" s="34" t="s">
        <v>2260</v>
      </c>
      <c r="G41" s="31"/>
    </row>
    <row r="42" spans="1:7" ht="56.25">
      <c r="A42" s="367"/>
      <c r="B42" s="163" t="s">
        <v>2295</v>
      </c>
      <c r="C42" s="172" t="s">
        <v>1531</v>
      </c>
      <c r="D42" s="36" t="s">
        <v>2302</v>
      </c>
      <c r="E42" s="34" t="s">
        <v>2261</v>
      </c>
      <c r="F42" s="34" t="s">
        <v>2296</v>
      </c>
      <c r="G42" s="31"/>
    </row>
    <row r="43" spans="1:7" ht="135">
      <c r="A43" s="367"/>
      <c r="B43" s="184">
        <v>4.0999999999999996</v>
      </c>
      <c r="C43" s="172" t="s">
        <v>2301</v>
      </c>
      <c r="D43" s="185">
        <v>42867</v>
      </c>
      <c r="E43" s="193" t="s">
        <v>2304</v>
      </c>
      <c r="F43" s="34" t="s">
        <v>2303</v>
      </c>
      <c r="G43" s="31"/>
    </row>
    <row r="44" spans="1:7" ht="90">
      <c r="A44" s="367"/>
      <c r="B44" s="184">
        <v>4.2</v>
      </c>
      <c r="C44" s="172" t="s">
        <v>2301</v>
      </c>
      <c r="D44" s="185">
        <v>42704</v>
      </c>
      <c r="E44" s="193" t="s">
        <v>2503</v>
      </c>
      <c r="F44" s="34" t="s">
        <v>2478</v>
      </c>
      <c r="G44" s="31"/>
    </row>
    <row r="45" spans="1:7" ht="157.5">
      <c r="A45" s="367"/>
      <c r="B45" s="233">
        <v>5</v>
      </c>
      <c r="C45" s="172" t="s">
        <v>2301</v>
      </c>
      <c r="D45" s="185">
        <v>42867</v>
      </c>
      <c r="E45" s="193" t="s">
        <v>12784</v>
      </c>
      <c r="F45" s="34" t="s">
        <v>12506</v>
      </c>
      <c r="G45" s="31"/>
    </row>
    <row r="46" spans="1:7" ht="45">
      <c r="A46" s="367"/>
      <c r="B46" s="184">
        <v>5.01</v>
      </c>
      <c r="C46" s="172" t="s">
        <v>2301</v>
      </c>
      <c r="D46" s="185">
        <v>42907</v>
      </c>
      <c r="E46" s="193" t="s">
        <v>15650</v>
      </c>
      <c r="F46" s="34" t="s">
        <v>12506</v>
      </c>
      <c r="G46" s="31"/>
    </row>
    <row r="47" spans="1:7" ht="78.75">
      <c r="A47" s="367"/>
      <c r="B47" s="184">
        <v>5.0999999999999996</v>
      </c>
      <c r="C47" s="172" t="s">
        <v>2301</v>
      </c>
      <c r="D47" s="185">
        <v>43070</v>
      </c>
      <c r="E47" s="193" t="s">
        <v>12994</v>
      </c>
      <c r="F47" s="34" t="s">
        <v>12995</v>
      </c>
      <c r="G47" s="31"/>
    </row>
    <row r="48" spans="1:7" ht="67.5">
      <c r="A48" s="367"/>
      <c r="B48" s="184">
        <v>5.1100000000000003</v>
      </c>
      <c r="C48" s="172" t="s">
        <v>13232</v>
      </c>
      <c r="D48" s="185">
        <v>43217</v>
      </c>
      <c r="E48" s="193" t="s">
        <v>13358</v>
      </c>
      <c r="F48" s="34" t="s">
        <v>13266</v>
      </c>
      <c r="G48" s="31"/>
    </row>
    <row r="49" spans="1:7" ht="67.5">
      <c r="A49" s="367"/>
      <c r="B49" s="184">
        <v>5.12</v>
      </c>
      <c r="C49" s="172" t="s">
        <v>13232</v>
      </c>
      <c r="D49" s="185">
        <v>43581</v>
      </c>
      <c r="E49" s="193" t="s">
        <v>13358</v>
      </c>
      <c r="F49" s="34" t="s">
        <v>13920</v>
      </c>
      <c r="G49" s="31"/>
    </row>
    <row r="50" spans="1:7" ht="90">
      <c r="A50" s="367"/>
      <c r="B50" s="233">
        <v>6</v>
      </c>
      <c r="C50" s="172" t="s">
        <v>13232</v>
      </c>
      <c r="D50" s="185">
        <v>43964</v>
      </c>
      <c r="E50" s="193" t="s">
        <v>14138</v>
      </c>
      <c r="F50" s="34" t="s">
        <v>13925</v>
      </c>
      <c r="G50" s="31"/>
    </row>
    <row r="51" spans="1:7" ht="45">
      <c r="A51" s="367"/>
      <c r="B51" s="184">
        <v>6.01</v>
      </c>
      <c r="C51" s="172" t="s">
        <v>13232</v>
      </c>
      <c r="D51" s="185">
        <v>43970</v>
      </c>
      <c r="E51" s="193" t="s">
        <v>15651</v>
      </c>
      <c r="F51" s="193" t="s">
        <v>13925</v>
      </c>
      <c r="G51" s="31"/>
    </row>
    <row r="52" spans="1:7" ht="45">
      <c r="A52" s="367"/>
      <c r="B52" s="184">
        <v>6.1</v>
      </c>
      <c r="C52" s="172" t="s">
        <v>13232</v>
      </c>
      <c r="D52" s="185">
        <v>44314</v>
      </c>
      <c r="E52" s="193" t="s">
        <v>15631</v>
      </c>
      <c r="F52" s="193" t="s">
        <v>15144</v>
      </c>
      <c r="G52" s="31"/>
    </row>
    <row r="53" spans="1:7" ht="45">
      <c r="A53" s="367"/>
      <c r="B53" s="184">
        <v>6.2</v>
      </c>
      <c r="C53" s="172" t="s">
        <v>13232</v>
      </c>
      <c r="D53" s="185">
        <v>44678</v>
      </c>
      <c r="E53" s="193" t="s">
        <v>15631</v>
      </c>
      <c r="F53" s="193" t="s">
        <v>15624</v>
      </c>
      <c r="G53" s="31"/>
    </row>
    <row r="54" spans="1:7" ht="45">
      <c r="A54" s="367"/>
      <c r="B54" s="184">
        <v>6.21</v>
      </c>
      <c r="C54" s="172" t="s">
        <v>13232</v>
      </c>
      <c r="D54" s="185">
        <v>44687</v>
      </c>
      <c r="E54" s="193" t="s">
        <v>15652</v>
      </c>
      <c r="F54" s="193" t="s">
        <v>15624</v>
      </c>
      <c r="G54" s="31"/>
    </row>
    <row r="55" spans="1:7" ht="45">
      <c r="A55" s="367"/>
      <c r="B55" s="184">
        <v>6.22</v>
      </c>
      <c r="C55" s="172" t="s">
        <v>13232</v>
      </c>
      <c r="D55" s="347">
        <v>44692</v>
      </c>
      <c r="E55" s="193" t="s">
        <v>15651</v>
      </c>
      <c r="F55" s="193" t="s">
        <v>15624</v>
      </c>
      <c r="G55" s="31"/>
    </row>
    <row r="56" spans="1:7" ht="13.5" thickBot="1">
      <c r="A56" s="368"/>
      <c r="B56" s="369" t="str">
        <f ca="1">OFFSET(L!$C$1,MATCH("General"&amp;"Cpy",L!$A:$A,0)-1,SL,,)</f>
        <v>© 2022 Responsible Minerals Initiative. All rights reserved.</v>
      </c>
      <c r="C56" s="369"/>
      <c r="D56" s="369"/>
      <c r="E56" s="369"/>
      <c r="F56" s="369"/>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22" orientation="portrait" r:id="rId3"/>
  <headerFooter>
    <oddHeader xml:space="preserve">&amp;C&amp;"times new roman,Bold"&amp;12
</oddHeader>
    <oddFooter xml:space="preserve">&amp;C&amp;"times new roman,Bold"&amp;12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70" zoomScaleNormal="7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4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3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4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45" customHeight="1">
      <c r="A52" s="115" t="str">
        <f ca="1">OFFSET(L!$C$1,MATCH("Instructions"&amp;ADDRESS(ROW(),COLUMN(),4),L!$A:$A,0)-1,SL,,)</f>
        <v>2. Metal (*)   -   Use the pull down menu to select the metal for which you are entering smelter information.  This field is mandatory.</v>
      </c>
      <c r="B52" s="111"/>
    </row>
    <row r="53" spans="1:2" ht="78.9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3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4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scale="34" fitToHeight="3" orientation="portrait" r:id="rId2"/>
  <headerFooter>
    <oddHeader xml:space="preserve">&amp;C&amp;"times new roman,Bold"&amp;12
</oddHeader>
    <oddFooter xml:space="preserve">&amp;C&amp;"times new roman,Bold"&amp;12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70" zoomScaleNormal="7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2"/>
      <c r="B1" s="383"/>
      <c r="C1" s="383"/>
      <c r="D1" s="384"/>
    </row>
    <row r="2" spans="1:5" ht="71.25" customHeight="1">
      <c r="A2" s="84"/>
      <c r="B2" s="159" t="str">
        <f ca="1">OFFSET(L!$C$1,MATCH("Definitions"&amp;ADDRESS(ROW(),COLUMN(),4),L!$A:$A,0)-1,SL,,)</f>
        <v>ITEM</v>
      </c>
      <c r="C2" s="159" t="str">
        <f ca="1">OFFSET(L!$C$1,MATCH("Definitions"&amp;ADDRESS(ROW(),COLUMN(),4),L!$A:$A,0)-1,SL,,)</f>
        <v>DEFINITION</v>
      </c>
      <c r="D2" s="386"/>
      <c r="E2" s="121"/>
    </row>
    <row r="3" spans="1:5" ht="63.95" customHeight="1">
      <c r="A3" s="84"/>
      <c r="B3" s="71" t="str">
        <f ca="1">OFFSET(L!$C$1,MATCH("Definitions"&amp;ADDRESS(ROW(),COLUMN(),4),L!$A:$A,0)-1,SL,,)</f>
        <v>3TG</v>
      </c>
      <c r="C3" s="71" t="str">
        <f ca="1">OFFSET(L!$C$1,MATCH("Definitions"&amp;ADDRESS(ROW(),COLUMN(),4),L!$A:$A,0)-1,SL,,)</f>
        <v>Tantalum, tin, tungsten, gold</v>
      </c>
      <c r="D3" s="386"/>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6"/>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6"/>
      <c r="E5" s="122"/>
    </row>
    <row r="6" spans="1:5" ht="151.3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6"/>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6"/>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6"/>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6"/>
      <c r="E9" s="122" t="s">
        <v>1313</v>
      </c>
    </row>
    <row r="10" spans="1:5" ht="45">
      <c r="A10" s="84"/>
      <c r="B10" s="71" t="str">
        <f ca="1">OFFSET(L!$C$1,MATCH("Definitions"&amp;ADDRESS(ROW(),COLUMN(),4),L!$A:$A,0)-1,SL,,)</f>
        <v>DRC</v>
      </c>
      <c r="C10" s="71" t="str">
        <f ca="1">OFFSET(L!$C$1,MATCH("Definitions"&amp;ADDRESS(ROW(),COLUMN(),4),L!$A:$A,0)-1,SL,,)</f>
        <v>Democratic Republic of Congo</v>
      </c>
      <c r="D10" s="386"/>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6"/>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6"/>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6"/>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6"/>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6"/>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6"/>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6"/>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6"/>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6"/>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6"/>
      <c r="E20" s="122"/>
    </row>
    <row r="21" spans="1:5" ht="15">
      <c r="A21" s="84"/>
      <c r="B21" s="71" t="str">
        <f ca="1">OFFSET(L!$C$1,MATCH("Definitions"&amp;ADDRESS(ROW(),COLUMN(),4),L!$A:$A,0)-1,SL,,)</f>
        <v>RBA</v>
      </c>
      <c r="C21" s="71" t="str">
        <f ca="1">OFFSET(L!$C$1,MATCH("Definitions"&amp;ADDRESS(ROW(),COLUMN(),4),L!$A:$A,0)-1,SL,,)</f>
        <v>Responsible Business Alliance (www.responsiblebusiness.org)</v>
      </c>
      <c r="D21" s="386"/>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6"/>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6"/>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6"/>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6"/>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6"/>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6"/>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6"/>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6"/>
      <c r="E29" s="122" t="s">
        <v>1314</v>
      </c>
    </row>
    <row r="30" spans="1:5" ht="151.69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6"/>
      <c r="E30" s="122" t="s">
        <v>1315</v>
      </c>
    </row>
    <row r="31" spans="1:5" ht="137.1"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6"/>
      <c r="E31" s="122"/>
    </row>
    <row r="32" spans="1:5" ht="15">
      <c r="A32" s="84"/>
      <c r="B32" s="385" t="str">
        <f ca="1">OFFSET(L!$C$1,MATCH("General"&amp;"Cpy",L!$A:$A,0)-1,SL,,)</f>
        <v>© 2022 Responsible Minerals Initiative. All rights reserved.</v>
      </c>
      <c r="C32" s="385"/>
      <c r="D32" s="386"/>
      <c r="E32" s="122"/>
    </row>
    <row r="33" spans="1:4" ht="13.5" thickBot="1">
      <c r="A33" s="85"/>
      <c r="B33" s="176"/>
      <c r="C33" s="176"/>
      <c r="D33" s="387"/>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4" orientation="portrait" r:id="rId2"/>
  <headerFooter>
    <oddHeader xml:space="preserve">&amp;C&amp;"times new roman,Bold"&amp;12
</oddHeader>
    <oddFooter xml:space="preserve">&amp;C&amp;"times new roman,Bold"&amp;12
</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B1" zoomScale="70" zoomScaleNormal="70"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6"/>
      <c r="B1" s="407"/>
      <c r="C1" s="407"/>
      <c r="D1" s="407"/>
      <c r="E1" s="407"/>
      <c r="F1" s="407"/>
      <c r="G1" s="407"/>
      <c r="H1" s="407"/>
      <c r="I1" s="407"/>
      <c r="J1" s="407"/>
      <c r="K1" s="408"/>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9" t="str">
        <f ca="1">OFFSET(L!$C$1,MATCH("Declaration"&amp;ADDRESS(ROW(),COLUMN(),4),L!$A:$A,0)-1,SL,,)</f>
        <v>Conflict Minerals Reporting Template (CMRT)</v>
      </c>
      <c r="E2" s="410"/>
      <c r="F2" s="410"/>
      <c r="G2" s="410"/>
      <c r="H2" s="410"/>
      <c r="I2" s="410"/>
      <c r="J2" s="411"/>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19"/>
      <c r="G3" s="419"/>
      <c r="H3" s="419"/>
      <c r="I3" s="175"/>
      <c r="J3" s="160" t="s">
        <v>15654</v>
      </c>
      <c r="K3" s="44"/>
      <c r="L3" s="133"/>
      <c r="M3" s="124"/>
      <c r="N3" s="124"/>
      <c r="O3" s="125"/>
      <c r="P3" s="138">
        <f>MATCH($D$3,LN,0)</f>
        <v>1</v>
      </c>
    </row>
    <row r="4" spans="1:34" ht="15.75">
      <c r="A4" s="42"/>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6.950000000000003" customHeight="1">
      <c r="A7" s="42"/>
      <c r="B7" s="424" t="str">
        <f ca="1">OFFSET(L!$C$1,MATCH("Declaration"&amp;ADDRESS(ROW(),COLUMN(),4),L!$A:$A,0)-1,SL,,)</f>
        <v>Company Information</v>
      </c>
      <c r="C7" s="424"/>
      <c r="D7" s="424"/>
      <c r="E7" s="424"/>
      <c r="F7" s="424"/>
      <c r="G7" s="424"/>
      <c r="H7" s="424"/>
      <c r="I7" s="424"/>
      <c r="J7" s="424"/>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2" t="s">
        <v>15655</v>
      </c>
      <c r="E8" s="413"/>
      <c r="F8" s="413"/>
      <c r="G8" s="413"/>
      <c r="H8" s="413"/>
      <c r="I8" s="413"/>
      <c r="J8" s="414"/>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1" t="s">
        <v>494</v>
      </c>
      <c r="E9" s="422"/>
      <c r="F9" s="422"/>
      <c r="G9" s="423"/>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450000000000003" customHeight="1">
      <c r="A10" s="46"/>
      <c r="B10" s="425" t="str">
        <f ca="1">OFFSET(L!$C$1,MATCH("Declaration"&amp;ADDRESS(ROW(),COLUMN(),4)&amp;LEFT($D$9,1),L!$A:$A,0)-1,SL,,)</f>
        <v>Description of Scope:</v>
      </c>
      <c r="C10" s="144"/>
      <c r="D10" s="416" t="s">
        <v>15656</v>
      </c>
      <c r="E10" s="417"/>
      <c r="F10" s="417"/>
      <c r="G10" s="417"/>
      <c r="H10" s="417"/>
      <c r="I10" s="417"/>
      <c r="J10" s="418"/>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6"/>
      <c r="C11" s="144"/>
      <c r="D11" s="432" t="str">
        <f ca="1">IF(D9=Q9,OFFSET(L!$C$1,MATCH("Declaration"&amp;ADDRESS(ROW(),COLUMN(),4),L!$A:$A,0)-1,SL,,),"")</f>
        <v/>
      </c>
      <c r="E11" s="433"/>
      <c r="F11" s="433"/>
      <c r="G11" s="433"/>
      <c r="H11" s="433"/>
      <c r="I11" s="433"/>
      <c r="J11" s="43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2" t="s">
        <v>15657</v>
      </c>
      <c r="E12" s="413"/>
      <c r="F12" s="413"/>
      <c r="G12" s="413"/>
      <c r="H12" s="413"/>
      <c r="I12" s="413"/>
      <c r="J12" s="414"/>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2" t="s">
        <v>15668</v>
      </c>
      <c r="E13" s="413"/>
      <c r="F13" s="413"/>
      <c r="G13" s="413"/>
      <c r="H13" s="413"/>
      <c r="I13" s="413"/>
      <c r="J13" s="414"/>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88" t="s">
        <v>15658</v>
      </c>
      <c r="E14" s="389"/>
      <c r="F14" s="389"/>
      <c r="G14" s="389"/>
      <c r="H14" s="389"/>
      <c r="I14" s="389"/>
      <c r="J14" s="390"/>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88" t="s">
        <v>15659</v>
      </c>
      <c r="E15" s="389"/>
      <c r="F15" s="389"/>
      <c r="G15" s="389"/>
      <c r="H15" s="389"/>
      <c r="I15" s="389"/>
      <c r="J15" s="390"/>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7" t="s">
        <v>15660</v>
      </c>
      <c r="E16" s="428"/>
      <c r="F16" s="428"/>
      <c r="G16" s="428"/>
      <c r="H16" s="428"/>
      <c r="I16" s="428"/>
      <c r="J16" s="429"/>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388" t="s">
        <v>15661</v>
      </c>
      <c r="E17" s="389"/>
      <c r="F17" s="389"/>
      <c r="G17" s="389"/>
      <c r="H17" s="389"/>
      <c r="I17" s="389"/>
      <c r="J17" s="390"/>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8" t="s">
        <v>15659</v>
      </c>
      <c r="E18" s="389"/>
      <c r="F18" s="389"/>
      <c r="G18" s="389"/>
      <c r="H18" s="389"/>
      <c r="I18" s="389"/>
      <c r="J18" s="390"/>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88" t="s">
        <v>15663</v>
      </c>
      <c r="E19" s="389"/>
      <c r="F19" s="389"/>
      <c r="G19" s="389"/>
      <c r="H19" s="389"/>
      <c r="I19" s="389"/>
      <c r="J19" s="390"/>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7" t="s">
        <v>15660</v>
      </c>
      <c r="E20" s="428"/>
      <c r="F20" s="428"/>
      <c r="G20" s="428"/>
      <c r="H20" s="428"/>
      <c r="I20" s="428"/>
      <c r="J20" s="429"/>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8" t="s">
        <v>15662</v>
      </c>
      <c r="E21" s="389"/>
      <c r="F21" s="389"/>
      <c r="G21" s="389"/>
      <c r="H21" s="389"/>
      <c r="I21" s="389"/>
      <c r="J21" s="390"/>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3">
        <v>44713</v>
      </c>
      <c r="E22" s="394"/>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7"/>
      <c r="E23" s="43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5" t="str">
        <f ca="1">OFFSET(L!$C$1,MATCH("Declaration"&amp;ADDRESS(ROW(),COLUMN(),4),L!$A:$A,0)-1,SL,,)</f>
        <v>Answer the following questions 1 - 8 based on the declaration scope indicated above</v>
      </c>
      <c r="C24" s="395"/>
      <c r="D24" s="395"/>
      <c r="E24" s="395"/>
      <c r="F24" s="395"/>
      <c r="G24" s="395"/>
      <c r="H24" s="395"/>
      <c r="I24" s="395"/>
      <c r="J24" s="395"/>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2" t="str">
        <f ca="1">OFFSET(L!$C$1,MATCH("Declaration"&amp;ADDRESS(ROW(),COLUMN(),4),L!$A:$A,0)-1,SL,,)</f>
        <v>Answer</v>
      </c>
      <c r="E25" s="402"/>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91" t="s">
        <v>488</v>
      </c>
      <c r="E26" s="392"/>
      <c r="F26" s="15"/>
      <c r="G26" s="399"/>
      <c r="H26" s="400"/>
      <c r="I26" s="400"/>
      <c r="J26" s="401"/>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91" t="s">
        <v>488</v>
      </c>
      <c r="E27" s="392"/>
      <c r="F27" s="15"/>
      <c r="G27" s="399"/>
      <c r="H27" s="400"/>
      <c r="I27" s="400"/>
      <c r="J27" s="401"/>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91" t="s">
        <v>488</v>
      </c>
      <c r="E28" s="392"/>
      <c r="F28" s="15"/>
      <c r="G28" s="399"/>
      <c r="H28" s="400"/>
      <c r="I28" s="400"/>
      <c r="J28" s="401"/>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91" t="s">
        <v>488</v>
      </c>
      <c r="E29" s="392"/>
      <c r="F29" s="15"/>
      <c r="G29" s="399"/>
      <c r="H29" s="400"/>
      <c r="I29" s="400"/>
      <c r="J29" s="401"/>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6" t="str">
        <f ca="1">D25</f>
        <v>Answer</v>
      </c>
      <c r="E31" s="396"/>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397" t="s">
        <v>488</v>
      </c>
      <c r="E32" s="398"/>
      <c r="F32" s="55"/>
      <c r="G32" s="399"/>
      <c r="H32" s="400"/>
      <c r="I32" s="400"/>
      <c r="J32" s="401"/>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91" t="s">
        <v>488</v>
      </c>
      <c r="E33" s="392"/>
      <c r="F33" s="55"/>
      <c r="G33" s="399"/>
      <c r="H33" s="400"/>
      <c r="I33" s="400"/>
      <c r="J33" s="401"/>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91" t="s">
        <v>488</v>
      </c>
      <c r="E34" s="392"/>
      <c r="F34" s="55"/>
      <c r="G34" s="399"/>
      <c r="H34" s="400"/>
      <c r="I34" s="400"/>
      <c r="J34" s="401"/>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91" t="s">
        <v>488</v>
      </c>
      <c r="E35" s="392"/>
      <c r="F35" s="55"/>
      <c r="G35" s="399"/>
      <c r="H35" s="400"/>
      <c r="I35" s="400"/>
      <c r="J35" s="401"/>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6" t="str">
        <f ca="1">D25</f>
        <v>Answer</v>
      </c>
      <c r="E37" s="396"/>
      <c r="F37" s="21"/>
      <c r="G37" s="52" t="str">
        <f ca="1">G25</f>
        <v>Comments</v>
      </c>
      <c r="H37" s="436"/>
      <c r="I37" s="436"/>
      <c r="J37" s="436"/>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91" t="s">
        <v>489</v>
      </c>
      <c r="E38" s="392"/>
      <c r="F38" s="55"/>
      <c r="G38" s="399"/>
      <c r="H38" s="400"/>
      <c r="I38" s="400"/>
      <c r="J38" s="401"/>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91" t="s">
        <v>489</v>
      </c>
      <c r="E39" s="392"/>
      <c r="F39" s="55"/>
      <c r="G39" s="399"/>
      <c r="H39" s="400"/>
      <c r="I39" s="400"/>
      <c r="J39" s="401"/>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91" t="s">
        <v>489</v>
      </c>
      <c r="E40" s="392"/>
      <c r="F40" s="55"/>
      <c r="G40" s="399"/>
      <c r="H40" s="400"/>
      <c r="I40" s="400"/>
      <c r="J40" s="401"/>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91" t="s">
        <v>489</v>
      </c>
      <c r="E41" s="392"/>
      <c r="F41" s="55"/>
      <c r="G41" s="399"/>
      <c r="H41" s="400"/>
      <c r="I41" s="400"/>
      <c r="J41" s="401"/>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6" t="str">
        <f ca="1">D25</f>
        <v>Answer</v>
      </c>
      <c r="E43" s="396"/>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91" t="s">
        <v>489</v>
      </c>
      <c r="E44" s="392"/>
      <c r="F44" s="55"/>
      <c r="G44" s="399"/>
      <c r="H44" s="400"/>
      <c r="I44" s="400"/>
      <c r="J44" s="401"/>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1" t="s">
        <v>489</v>
      </c>
      <c r="E45" s="392"/>
      <c r="F45" s="55"/>
      <c r="G45" s="399"/>
      <c r="H45" s="400"/>
      <c r="I45" s="400"/>
      <c r="J45" s="401"/>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1" t="s">
        <v>489</v>
      </c>
      <c r="E46" s="392"/>
      <c r="F46" s="55"/>
      <c r="G46" s="399"/>
      <c r="H46" s="400"/>
      <c r="I46" s="400"/>
      <c r="J46" s="401"/>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91" t="s">
        <v>489</v>
      </c>
      <c r="E47" s="392"/>
      <c r="F47" s="55"/>
      <c r="G47" s="399"/>
      <c r="H47" s="400"/>
      <c r="I47" s="400"/>
      <c r="J47" s="401"/>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6" t="str">
        <f ca="1">D25</f>
        <v>Answer</v>
      </c>
      <c r="E49" s="396"/>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91" t="s">
        <v>489</v>
      </c>
      <c r="E50" s="392"/>
      <c r="F50" s="55"/>
      <c r="G50" s="399"/>
      <c r="H50" s="400"/>
      <c r="I50" s="400"/>
      <c r="J50" s="401"/>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1" t="s">
        <v>489</v>
      </c>
      <c r="E51" s="392"/>
      <c r="F51" s="55"/>
      <c r="G51" s="399"/>
      <c r="H51" s="400"/>
      <c r="I51" s="400"/>
      <c r="J51" s="401"/>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1" t="s">
        <v>489</v>
      </c>
      <c r="E52" s="392"/>
      <c r="F52" s="55"/>
      <c r="G52" s="399"/>
      <c r="H52" s="400"/>
      <c r="I52" s="400"/>
      <c r="J52" s="401"/>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91" t="s">
        <v>489</v>
      </c>
      <c r="E53" s="392"/>
      <c r="F53" s="55"/>
      <c r="G53" s="399"/>
      <c r="H53" s="400"/>
      <c r="I53" s="400"/>
      <c r="J53" s="401"/>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396" t="str">
        <f ca="1">D25</f>
        <v>Answer</v>
      </c>
      <c r="E55" s="396"/>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30">
        <v>1</v>
      </c>
      <c r="E56" s="431"/>
      <c r="F56" s="55"/>
      <c r="G56" s="399"/>
      <c r="H56" s="400"/>
      <c r="I56" s="400"/>
      <c r="J56" s="401"/>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0">
        <v>1</v>
      </c>
      <c r="E57" s="431"/>
      <c r="F57" s="55"/>
      <c r="G57" s="399"/>
      <c r="H57" s="400"/>
      <c r="I57" s="400"/>
      <c r="J57" s="401"/>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0">
        <v>1</v>
      </c>
      <c r="E58" s="431"/>
      <c r="F58" s="55"/>
      <c r="G58" s="399"/>
      <c r="H58" s="400"/>
      <c r="I58" s="400"/>
      <c r="J58" s="401"/>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30">
        <v>1</v>
      </c>
      <c r="E59" s="431"/>
      <c r="F59" s="55"/>
      <c r="G59" s="399"/>
      <c r="H59" s="400"/>
      <c r="I59" s="400"/>
      <c r="J59" s="401"/>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396" t="str">
        <f ca="1">D25</f>
        <v>Answer</v>
      </c>
      <c r="E61" s="396"/>
      <c r="F61" s="21"/>
      <c r="G61" s="52" t="str">
        <f ca="1">G25</f>
        <v>Comments</v>
      </c>
      <c r="H61" s="435"/>
      <c r="I61" s="435"/>
      <c r="J61" s="43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397" t="s">
        <v>488</v>
      </c>
      <c r="E62" s="398"/>
      <c r="F62" s="55"/>
      <c r="G62" s="399"/>
      <c r="H62" s="400"/>
      <c r="I62" s="400"/>
      <c r="J62" s="401"/>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1" t="s">
        <v>488</v>
      </c>
      <c r="E63" s="392"/>
      <c r="F63" s="55"/>
      <c r="G63" s="399"/>
      <c r="H63" s="400"/>
      <c r="I63" s="400"/>
      <c r="J63" s="401"/>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1" t="s">
        <v>488</v>
      </c>
      <c r="E64" s="392"/>
      <c r="F64" s="55"/>
      <c r="G64" s="399"/>
      <c r="H64" s="400"/>
      <c r="I64" s="400"/>
      <c r="J64" s="401"/>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91" t="s">
        <v>488</v>
      </c>
      <c r="E65" s="392"/>
      <c r="F65" s="55"/>
      <c r="G65" s="399"/>
      <c r="H65" s="400"/>
      <c r="I65" s="400"/>
      <c r="J65" s="401"/>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6" t="str">
        <f ca="1">D25</f>
        <v>Answer</v>
      </c>
      <c r="E67" s="396"/>
      <c r="F67" s="21"/>
      <c r="G67" s="52" t="str">
        <f ca="1">G25</f>
        <v>Comments</v>
      </c>
      <c r="H67" s="435" t="str">
        <f>IF(Q75="(*)","Click here to enter smelter names","")</f>
        <v/>
      </c>
      <c r="I67" s="435"/>
      <c r="J67" s="43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91" t="s">
        <v>488</v>
      </c>
      <c r="E68" s="392"/>
      <c r="F68" s="56"/>
      <c r="G68" s="399"/>
      <c r="H68" s="400"/>
      <c r="I68" s="400"/>
      <c r="J68" s="401"/>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1" t="s">
        <v>488</v>
      </c>
      <c r="E69" s="392"/>
      <c r="F69" s="56"/>
      <c r="G69" s="399"/>
      <c r="H69" s="400"/>
      <c r="I69" s="400"/>
      <c r="J69" s="401"/>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1" t="s">
        <v>488</v>
      </c>
      <c r="E70" s="392"/>
      <c r="F70" s="56"/>
      <c r="G70" s="399"/>
      <c r="H70" s="400"/>
      <c r="I70" s="400"/>
      <c r="J70" s="401"/>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91" t="s">
        <v>488</v>
      </c>
      <c r="E71" s="392"/>
      <c r="F71" s="58"/>
      <c r="G71" s="399"/>
      <c r="H71" s="400"/>
      <c r="I71" s="400"/>
      <c r="J71" s="401"/>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5" t="str">
        <f ca="1">OFFSET(L!$C$1,MATCH("Declaration"&amp;ADDRESS(ROW(),COLUMN(),4),L!$A:$A,0)-1,SL,,)</f>
        <v>Answer the Following Questions at a Company Level</v>
      </c>
      <c r="C73" s="445"/>
      <c r="D73" s="445"/>
      <c r="E73" s="445"/>
      <c r="F73" s="445"/>
      <c r="G73" s="445"/>
      <c r="H73" s="445"/>
      <c r="I73" s="445"/>
      <c r="J73" s="44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2" t="str">
        <f ca="1">D25</f>
        <v>Answer</v>
      </c>
      <c r="E74" s="402"/>
      <c r="F74" s="61"/>
      <c r="G74" s="402" t="str">
        <f ca="1">G25</f>
        <v>Comments</v>
      </c>
      <c r="H74" s="402" t="e">
        <f>HLOOKUP(SL,LT,$O74,0)</f>
        <v>#NAME?</v>
      </c>
      <c r="I74" s="402"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1" t="s">
        <v>488</v>
      </c>
      <c r="E75" s="392"/>
      <c r="F75" s="65"/>
      <c r="G75" s="399" t="s">
        <v>15664</v>
      </c>
      <c r="H75" s="400"/>
      <c r="I75" s="400"/>
      <c r="J75" s="401"/>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3"/>
      <c r="H76" s="443"/>
      <c r="I76" s="443"/>
      <c r="J76" s="443"/>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1" t="s">
        <v>488</v>
      </c>
      <c r="E77" s="392"/>
      <c r="F77" s="65"/>
      <c r="G77" s="403" t="s">
        <v>15665</v>
      </c>
      <c r="H77" s="404"/>
      <c r="I77" s="404"/>
      <c r="J77" s="405"/>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1" t="s">
        <v>488</v>
      </c>
      <c r="E79" s="392"/>
      <c r="F79" s="65"/>
      <c r="G79" s="399"/>
      <c r="H79" s="400"/>
      <c r="I79" s="400"/>
      <c r="J79" s="401"/>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1" t="s">
        <v>488</v>
      </c>
      <c r="E81" s="392"/>
      <c r="F81" s="65"/>
      <c r="G81" s="399"/>
      <c r="H81" s="400"/>
      <c r="I81" s="400"/>
      <c r="J81" s="401"/>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1" t="s">
        <v>15082</v>
      </c>
      <c r="E83" s="392"/>
      <c r="F83" s="65"/>
      <c r="G83" s="399"/>
      <c r="H83" s="400"/>
      <c r="I83" s="400"/>
      <c r="J83" s="401"/>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1" t="s">
        <v>488</v>
      </c>
      <c r="E85" s="442"/>
      <c r="F85" s="65"/>
      <c r="G85" s="399"/>
      <c r="H85" s="400"/>
      <c r="I85" s="400"/>
      <c r="J85" s="401"/>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3"/>
      <c r="H86" s="443"/>
      <c r="I86" s="443"/>
      <c r="J86" s="443"/>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1" t="s">
        <v>488</v>
      </c>
      <c r="E87" s="392"/>
      <c r="F87" s="65"/>
      <c r="G87" s="399"/>
      <c r="H87" s="400"/>
      <c r="I87" s="400"/>
      <c r="J87" s="401"/>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4"/>
      <c r="H88" s="444"/>
      <c r="I88" s="444"/>
      <c r="J88" s="44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1" t="s">
        <v>14064</v>
      </c>
      <c r="E89" s="392"/>
      <c r="F89" s="65"/>
      <c r="G89" s="399"/>
      <c r="H89" s="400"/>
      <c r="I89" s="400"/>
      <c r="J89" s="401"/>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0" t="str">
        <f>IF(OR($D$8="",$I$3=""),"","Click here to check required fields completion")</f>
        <v/>
      </c>
      <c r="C90" s="440"/>
      <c r="D90" s="440"/>
      <c r="E90" s="440"/>
      <c r="F90" s="440"/>
      <c r="G90" s="440"/>
      <c r="H90" s="440"/>
      <c r="I90" s="440"/>
      <c r="J90" s="440"/>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8" t="str">
        <f ca="1">OFFSET(L!$C$1,MATCH("General"&amp;"Cpy",L!$A:$A,0)-1,SL,,)</f>
        <v>© 2022 Responsible Minerals Initiative. All rights reserved.</v>
      </c>
      <c r="B91" s="439"/>
      <c r="C91" s="439"/>
      <c r="D91" s="439"/>
      <c r="E91" s="439"/>
      <c r="F91" s="439"/>
      <c r="G91" s="439"/>
      <c r="H91" s="439"/>
      <c r="I91" s="439"/>
      <c r="J91" s="439"/>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109" priority="74" stopIfTrue="1">
      <formula>AND(OR($D$26="No",AND($D$26="Yes",$D$32="No")),OR($D$27="No",AND($D$27="Yes",$D$33="No")),OR($D$28="No",AND($D$28="Yes",$D$34="No")),OR($D$29="No",AND($D$29="Yes",$D$35="No")))</formula>
    </cfRule>
    <cfRule type="expression" dxfId="108" priority="75" stopIfTrue="1">
      <formula>IF(D75="",TRUE)</formula>
    </cfRule>
  </conditionalFormatting>
  <conditionalFormatting sqref="D26:E26">
    <cfRule type="expression" dxfId="107" priority="126" stopIfTrue="1">
      <formula>IF($D$26="",TRUE)</formula>
    </cfRule>
  </conditionalFormatting>
  <conditionalFormatting sqref="D27:E27">
    <cfRule type="expression" dxfId="106" priority="133" stopIfTrue="1">
      <formula>IF($D$27="",TRUE)</formula>
    </cfRule>
  </conditionalFormatting>
  <conditionalFormatting sqref="D28:E28">
    <cfRule type="expression" dxfId="105" priority="134" stopIfTrue="1">
      <formula>IF($D$28="",TRUE)</formula>
    </cfRule>
  </conditionalFormatting>
  <conditionalFormatting sqref="D29:E29">
    <cfRule type="expression" dxfId="104" priority="135" stopIfTrue="1">
      <formula>IF($D$29="",TRUE)</formula>
    </cfRule>
  </conditionalFormatting>
  <conditionalFormatting sqref="D9:G9">
    <cfRule type="expression" dxfId="103" priority="141" stopIfTrue="1">
      <formula>IF($D$9="",TRUE)</formula>
    </cfRule>
  </conditionalFormatting>
  <conditionalFormatting sqref="D22:E22">
    <cfRule type="expression" dxfId="102" priority="148" stopIfTrue="1">
      <formula>IF($D$22="",TRUE)</formula>
    </cfRule>
  </conditionalFormatting>
  <conditionalFormatting sqref="D34:E34 D40:E40 D52:E52 D58:E58 D64:E64 D70:E70">
    <cfRule type="expression" dxfId="101" priority="38" stopIfTrue="1">
      <formula>$P$28=""</formula>
    </cfRule>
  </conditionalFormatting>
  <conditionalFormatting sqref="D35:E35 D41:E41 D53:E53 D59:E59 D65:E65 D71:E71">
    <cfRule type="expression" dxfId="100" priority="153" stopIfTrue="1">
      <formula>$P$29=""</formula>
    </cfRule>
  </conditionalFormatting>
  <conditionalFormatting sqref="D32:E32">
    <cfRule type="expression" dxfId="99" priority="131" stopIfTrue="1">
      <formula>$P$26=""</formula>
    </cfRule>
  </conditionalFormatting>
  <conditionalFormatting sqref="D32:E32">
    <cfRule type="expression" dxfId="98" priority="44" stopIfTrue="1">
      <formula>IF(AND(OR($D$26="Yes",$D$26=""),$D$32=""),1,0)</formula>
    </cfRule>
  </conditionalFormatting>
  <conditionalFormatting sqref="D38 D50 D56 D62 D68">
    <cfRule type="expression" dxfId="97" priority="40" stopIfTrue="1">
      <formula>$P$32=""</formula>
    </cfRule>
  </conditionalFormatting>
  <conditionalFormatting sqref="D39:E39 D51 D57 D63 D69">
    <cfRule type="expression" dxfId="96" priority="39" stopIfTrue="1">
      <formula>$P$33=""</formula>
    </cfRule>
  </conditionalFormatting>
  <conditionalFormatting sqref="D40 D52 D58 D64 D70">
    <cfRule type="expression" dxfId="95" priority="29" stopIfTrue="1">
      <formula>$P$34=""</formula>
    </cfRule>
    <cfRule type="expression" dxfId="94" priority="151" stopIfTrue="1">
      <formula>IF(AND(OR($D$28="Yes",$D$28=""),D40=""),1,0)</formula>
    </cfRule>
  </conditionalFormatting>
  <conditionalFormatting sqref="D41 D53 D59 D65 D71">
    <cfRule type="expression" dxfId="93" priority="37" stopIfTrue="1">
      <formula>$P$35=""</formula>
    </cfRule>
  </conditionalFormatting>
  <conditionalFormatting sqref="D38:E38 D50:E50 D56:E56 D62:E62 D68:E68">
    <cfRule type="expression" dxfId="92" priority="42" stopIfTrue="1">
      <formula>$P$26=""</formula>
    </cfRule>
    <cfRule type="expression" dxfId="91" priority="43" stopIfTrue="1">
      <formula>IF(AND(OR($D$26="Yes",$D$26=""),D38=""),1,0)</formula>
    </cfRule>
  </conditionalFormatting>
  <conditionalFormatting sqref="G85:J85">
    <cfRule type="expression" dxfId="90" priority="36" stopIfTrue="1">
      <formula>IF(AND($D$85="Yes, using other format (describe)",$G$85=""),TRUE)</formula>
    </cfRule>
  </conditionalFormatting>
  <conditionalFormatting sqref="D39:E39 D51:E51 D57:E57 D63:E63 D69:E69">
    <cfRule type="expression" dxfId="89" priority="149" stopIfTrue="1">
      <formula>$P$39=""</formula>
    </cfRule>
    <cfRule type="expression" dxfId="88" priority="150" stopIfTrue="1">
      <formula>IF(AND(OR($D$27="Yes",$D$27=""),D39=""),1,0)</formula>
    </cfRule>
  </conditionalFormatting>
  <conditionalFormatting sqref="D33:E33">
    <cfRule type="expression" dxfId="87" priority="31" stopIfTrue="1">
      <formula>IF(AND(OR($D$27="Yes",$D$27=""),$D$33=""),1,0)</formula>
    </cfRule>
    <cfRule type="expression" dxfId="86" priority="32" stopIfTrue="1">
      <formula>$P$27=""</formula>
    </cfRule>
  </conditionalFormatting>
  <conditionalFormatting sqref="D34:E34">
    <cfRule type="expression" dxfId="85" priority="152" stopIfTrue="1">
      <formula>IF(AND(OR($D$28="Yes",$D$28=""),$D$34=""),1,0)</formula>
    </cfRule>
  </conditionalFormatting>
  <conditionalFormatting sqref="D41:E41 D53:E53 D59:E59 D65:E65 D71:E71">
    <cfRule type="expression" dxfId="84" priority="154" stopIfTrue="1">
      <formula>IF(AND(OR($D$29="Yes",$D$29=""),D41=""),1,0)</formula>
    </cfRule>
  </conditionalFormatting>
  <conditionalFormatting sqref="D35:E35">
    <cfRule type="expression" dxfId="83" priority="28" stopIfTrue="1">
      <formula>IF(AND(OR($D$29="Yes",$D$29=""),$D$35=""),1,0)</formula>
    </cfRule>
  </conditionalFormatting>
  <conditionalFormatting sqref="D46:E46">
    <cfRule type="expression" dxfId="82" priority="14" stopIfTrue="1">
      <formula>$P$28=""</formula>
    </cfRule>
  </conditionalFormatting>
  <conditionalFormatting sqref="D47:E47">
    <cfRule type="expression" dxfId="81" priority="22" stopIfTrue="1">
      <formula>$P$29=""</formula>
    </cfRule>
  </conditionalFormatting>
  <conditionalFormatting sqref="D44">
    <cfRule type="expression" dxfId="80" priority="16" stopIfTrue="1">
      <formula>$P$32=""</formula>
    </cfRule>
  </conditionalFormatting>
  <conditionalFormatting sqref="D45">
    <cfRule type="expression" dxfId="79" priority="15" stopIfTrue="1">
      <formula>$P$33=""</formula>
    </cfRule>
  </conditionalFormatting>
  <conditionalFormatting sqref="D46">
    <cfRule type="expression" dxfId="78" priority="12" stopIfTrue="1">
      <formula>$P$34=""</formula>
    </cfRule>
    <cfRule type="expression" dxfId="77" priority="21" stopIfTrue="1">
      <formula>IF(AND(OR($D$28="Yes",$D$28=""),D46=""),1,0)</formula>
    </cfRule>
  </conditionalFormatting>
  <conditionalFormatting sqref="D47">
    <cfRule type="expression" dxfId="76" priority="13" stopIfTrue="1">
      <formula>$P$35=""</formula>
    </cfRule>
  </conditionalFormatting>
  <conditionalFormatting sqref="D44:E44">
    <cfRule type="expression" dxfId="75" priority="17" stopIfTrue="1">
      <formula>$P$26=""</formula>
    </cfRule>
    <cfRule type="expression" dxfId="74" priority="18" stopIfTrue="1">
      <formula>IF(AND(OR($D$26="Yes",$D$26=""),D44=""),1,0)</formula>
    </cfRule>
  </conditionalFormatting>
  <conditionalFormatting sqref="D45:E45">
    <cfRule type="expression" dxfId="73" priority="19" stopIfTrue="1">
      <formula>$P$39=""</formula>
    </cfRule>
    <cfRule type="expression" dxfId="72" priority="20" stopIfTrue="1">
      <formula>IF(AND(OR($D$27="Yes",$D$27=""),D45=""),1,0)</formula>
    </cfRule>
  </conditionalFormatting>
  <conditionalFormatting sqref="D47:E47">
    <cfRule type="expression" dxfId="71" priority="23" stopIfTrue="1">
      <formula>IF(AND(OR($D$29="Yes",$D$29=""),D47=""),1,0)</formula>
    </cfRule>
  </conditionalFormatting>
  <conditionalFormatting sqref="D8:J8">
    <cfRule type="expression" dxfId="70" priority="10" stopIfTrue="1">
      <formula>IF($D$8="",TRUE)</formula>
    </cfRule>
  </conditionalFormatting>
  <conditionalFormatting sqref="D10:J10">
    <cfRule type="expression" dxfId="69" priority="8" stopIfTrue="1">
      <formula>IF($D$9=$Q$9,TRUE)</formula>
    </cfRule>
    <cfRule type="expression" dxfId="68" priority="9" stopIfTrue="1">
      <formula>IF(AND($D$10="",$D$9=$R$9),TRUE)</formula>
    </cfRule>
  </conditionalFormatting>
  <conditionalFormatting sqref="D15:J15">
    <cfRule type="expression" dxfId="67" priority="7" stopIfTrue="1">
      <formula>IF($D$15="",TRUE)</formula>
    </cfRule>
  </conditionalFormatting>
  <conditionalFormatting sqref="D16:J16">
    <cfRule type="expression" dxfId="66" priority="6" stopIfTrue="1">
      <formula>IF($D$16="",TRUE)</formula>
    </cfRule>
  </conditionalFormatting>
  <conditionalFormatting sqref="D17:J17">
    <cfRule type="expression" dxfId="65" priority="5" stopIfTrue="1">
      <formula>IF($D$17="",TRUE)</formula>
    </cfRule>
  </conditionalFormatting>
  <conditionalFormatting sqref="D18:J18">
    <cfRule type="expression" dxfId="64" priority="4" stopIfTrue="1">
      <formula>IF($D$15="",TRUE)</formula>
    </cfRule>
  </conditionalFormatting>
  <conditionalFormatting sqref="D20:J20">
    <cfRule type="expression" dxfId="63" priority="3" stopIfTrue="1">
      <formula>IF($D$16="",TRUE)</formula>
    </cfRule>
  </conditionalFormatting>
  <conditionalFormatting sqref="D21:J21">
    <cfRule type="expression" dxfId="62" priority="2" stopIfTrue="1">
      <formula>IF($D$17="",TRUE)</formula>
    </cfRule>
  </conditionalFormatting>
  <conditionalFormatting sqref="G77:J77">
    <cfRule type="expression" dxfId="61" priority="1" stopIfTrue="1">
      <formula>IF(AND($D$77="Yes",$G$77=""),TRUE)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headerFooter>
    <oddHeader xml:space="preserve">&amp;C&amp;"times new roman,Bold"&amp;12
</oddHeader>
    <oddFooter xml:space="preserve">&amp;C&amp;"times new roman,Bold"&amp;12
</oddFooter>
  </headerFooter>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70" zoomScaleNormal="70" zoomScalePageLayoutView="55" workbookViewId="0">
      <selection activeCell="A2" sqref="A2"/>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5.9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6" t="str">
        <f ca="1">OFFSET(L!$C$1,MATCH("Smelter List"&amp;ADDRESS(ROW(),COLUMN(),4),L!$A:$A,0)-1,SL,,)</f>
        <v>Link to "RMAP Conformant Smelter List"</v>
      </c>
      <c r="K2" s="447"/>
      <c r="L2" s="447"/>
      <c r="M2" s="447"/>
      <c r="N2" s="447"/>
      <c r="O2" s="447"/>
      <c r="P2" s="224"/>
      <c r="Q2" s="225"/>
      <c r="R2" s="226"/>
      <c r="S2" s="226"/>
      <c r="T2" s="226"/>
      <c r="U2" s="254"/>
      <c r="V2" s="254"/>
      <c r="W2" s="255"/>
      <c r="X2" s="254"/>
      <c r="Y2" s="254"/>
      <c r="Z2" s="254"/>
      <c r="AH2" s="167" t="s">
        <v>488</v>
      </c>
    </row>
    <row r="3" spans="1:34" s="256" customFormat="1" ht="173.45" customHeight="1">
      <c r="A3" s="195"/>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257"/>
      <c r="G3" s="449" t="str">
        <f ca="1">OFFSET(L!$C$1,MATCH("General"&amp;"Cpy",L!$A:$A,0)-1,SL,,)</f>
        <v>© 2022 Responsible Minerals Initiative. All rights reserved.</v>
      </c>
      <c r="H3" s="449"/>
      <c r="I3" s="450"/>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100000000000001" customHeight="1">
      <c r="A5" s="355" t="s">
        <v>792</v>
      </c>
      <c r="B5" s="208" t="s">
        <v>1133</v>
      </c>
      <c r="C5" s="212" t="s">
        <v>13893</v>
      </c>
      <c r="D5" s="270"/>
      <c r="E5" s="208" t="s">
        <v>1108</v>
      </c>
      <c r="F5" s="208" t="s">
        <v>792</v>
      </c>
      <c r="G5" s="208" t="s">
        <v>13320</v>
      </c>
      <c r="H5" s="209">
        <v>0</v>
      </c>
      <c r="I5" s="210" t="s">
        <v>2146</v>
      </c>
      <c r="J5" s="210" t="s">
        <v>2147</v>
      </c>
      <c r="K5" s="260"/>
      <c r="L5" s="260"/>
      <c r="M5" s="260"/>
      <c r="N5" s="260"/>
      <c r="O5" s="260"/>
      <c r="P5" s="211"/>
      <c r="Q5" s="261"/>
      <c r="R5" s="208" t="s">
        <v>13893</v>
      </c>
      <c r="S5" s="215" t="str">
        <f t="shared" ref="S5" ca="1" si="0">IF(B5="","",IF(ISERROR(MATCH($E5,CL,0)),"Unknown",INDIRECT("'C'!$A$"&amp;MATCH($E5,CL,0)+1)))</f>
        <v>JP</v>
      </c>
      <c r="T5" s="215" t="str">
        <f ca="1">IF(B5="","",IF(ISERROR(MATCH($J5,[1]SorP!$B$1:$B$6230,0)),"",INDIRECT("'SorP'!$A$"&amp;MATCH($J5,[1]SorP!$B$1:$B$6230,0))))</f>
        <v>JP-09</v>
      </c>
      <c r="U5" s="231"/>
      <c r="V5" s="262">
        <f>IF(C5="",NA(),MATCH($B5&amp;$C5,'[1]Smelter Look-up'!$J:$J,0))</f>
        <v>533</v>
      </c>
      <c r="W5" s="263"/>
      <c r="X5" s="263">
        <f t="shared" ref="X5:X68" si="1">IF(AND(C5="Smelter not listed",OR(LEN(D5)=0,LEN(E5)=0)),1,0)</f>
        <v>0</v>
      </c>
      <c r="Y5" s="263"/>
      <c r="Z5" s="263"/>
      <c r="AB5" s="265" t="str">
        <f t="shared" ref="AB5:AB68" si="2">B5&amp;C5</f>
        <v>TungstenA.L.M.T. Corp.</v>
      </c>
    </row>
    <row r="6" spans="1:34" s="264" customFormat="1" ht="20.100000000000001" customHeight="1">
      <c r="A6" s="356" t="s">
        <v>650</v>
      </c>
      <c r="B6" s="208" t="s">
        <v>1130</v>
      </c>
      <c r="C6" s="212" t="s">
        <v>2154</v>
      </c>
      <c r="D6" s="270"/>
      <c r="E6" s="208" t="s">
        <v>1108</v>
      </c>
      <c r="F6" s="208" t="s">
        <v>650</v>
      </c>
      <c r="G6" s="208" t="s">
        <v>13320</v>
      </c>
      <c r="H6" s="209">
        <v>0</v>
      </c>
      <c r="I6" s="210" t="s">
        <v>1547</v>
      </c>
      <c r="J6" s="210" t="s">
        <v>1548</v>
      </c>
      <c r="K6" s="260"/>
      <c r="L6" s="260"/>
      <c r="M6" s="260"/>
      <c r="N6" s="260"/>
      <c r="O6" s="260"/>
      <c r="P6" s="211"/>
      <c r="Q6" s="261"/>
      <c r="R6" s="208" t="s">
        <v>2154</v>
      </c>
      <c r="S6" s="215" t="str">
        <f t="shared" ref="S6:S36" ca="1" si="3">IF(B6="","",IF(ISERROR(MATCH($E6,CL,0)),"Unknown",INDIRECT("'C'!$A$"&amp;MATCH($E6,CL,0)+1)))</f>
        <v>JP</v>
      </c>
      <c r="T6" s="215" t="str">
        <f ca="1">IF(B6="","",IF(ISERROR(MATCH($J6,[1]SorP!$B$1:$B$6230,0)),"",INDIRECT("'SorP'!$A$"&amp;MATCH($J6,[1]SorP!$B$1:$B$6230,0))))</f>
        <v>JP-45</v>
      </c>
      <c r="U6" s="231"/>
      <c r="V6" s="262">
        <f>IF(C6="",NA(),MATCH($B6&amp;$C6,'[1]Smelter Look-up'!$J:$J,0))</f>
        <v>11</v>
      </c>
      <c r="W6" s="263"/>
      <c r="X6" s="263">
        <f t="shared" si="1"/>
        <v>0</v>
      </c>
      <c r="Y6" s="263"/>
      <c r="Z6" s="263"/>
      <c r="AB6" s="265" t="str">
        <f t="shared" si="2"/>
        <v>GoldAida Chemical Industries Co., Ltd.</v>
      </c>
    </row>
    <row r="7" spans="1:34" s="264" customFormat="1" ht="20.100000000000001" customHeight="1">
      <c r="A7" s="356" t="s">
        <v>651</v>
      </c>
      <c r="B7" s="208" t="s">
        <v>1130</v>
      </c>
      <c r="C7" s="212" t="s">
        <v>52</v>
      </c>
      <c r="D7" s="270"/>
      <c r="E7" s="208" t="s">
        <v>1101</v>
      </c>
      <c r="F7" s="208" t="s">
        <v>651</v>
      </c>
      <c r="G7" s="208" t="s">
        <v>13320</v>
      </c>
      <c r="H7" s="209">
        <v>0</v>
      </c>
      <c r="I7" s="210" t="s">
        <v>1549</v>
      </c>
      <c r="J7" s="210" t="s">
        <v>1550</v>
      </c>
      <c r="K7" s="260"/>
      <c r="L7" s="260"/>
      <c r="M7" s="260"/>
      <c r="N7" s="260"/>
      <c r="O7" s="260"/>
      <c r="P7" s="211"/>
      <c r="Q7" s="261"/>
      <c r="R7" s="208" t="s">
        <v>52</v>
      </c>
      <c r="S7" s="215" t="str">
        <f t="shared" ca="1" si="3"/>
        <v>DE</v>
      </c>
      <c r="T7" s="215" t="str">
        <f ca="1">IF(B7="","",IF(ISERROR(MATCH($J7,[1]SorP!$B$1:$B$6230,0)),"",INDIRECT("'SorP'!$A$"&amp;MATCH($J7,[1]SorP!$B$1:$B$6230,0))))</f>
        <v>DE-BW</v>
      </c>
      <c r="U7" s="231"/>
      <c r="V7" s="262">
        <f>IF(C7="",NA(),MATCH($B7&amp;$C7,'[1]Smelter Look-up'!$J:$J,0))</f>
        <v>16</v>
      </c>
      <c r="W7" s="263"/>
      <c r="X7" s="263">
        <f t="shared" si="1"/>
        <v>0</v>
      </c>
      <c r="Y7" s="263"/>
      <c r="Z7" s="263"/>
      <c r="AB7" s="265" t="str">
        <f t="shared" si="2"/>
        <v>GoldAllgemeine Gold-und Silberscheideanstalt A.G.</v>
      </c>
    </row>
    <row r="8" spans="1:34" s="264" customFormat="1" ht="20.100000000000001" customHeight="1">
      <c r="A8" s="356" t="s">
        <v>653</v>
      </c>
      <c r="B8" s="208" t="s">
        <v>1130</v>
      </c>
      <c r="C8" s="212" t="s">
        <v>12507</v>
      </c>
      <c r="D8" s="270"/>
      <c r="E8" s="208" t="s">
        <v>1096</v>
      </c>
      <c r="F8" s="208" t="s">
        <v>653</v>
      </c>
      <c r="G8" s="208" t="s">
        <v>13320</v>
      </c>
      <c r="H8" s="209">
        <v>0</v>
      </c>
      <c r="I8" s="210" t="s">
        <v>1553</v>
      </c>
      <c r="J8" s="210" t="s">
        <v>1554</v>
      </c>
      <c r="K8" s="260"/>
      <c r="L8" s="260"/>
      <c r="M8" s="260"/>
      <c r="N8" s="260"/>
      <c r="O8" s="260"/>
      <c r="P8" s="211"/>
      <c r="Q8" s="261"/>
      <c r="R8" s="208" t="s">
        <v>12507</v>
      </c>
      <c r="S8" s="215" t="str">
        <f t="shared" ca="1" si="3"/>
        <v>BR</v>
      </c>
      <c r="T8" s="215" t="str">
        <f ca="1">IF(B8="","",IF(ISERROR(MATCH($J8,[1]SorP!$B$1:$B$6230,0)),"",INDIRECT("'SorP'!$A$"&amp;MATCH($J8,[1]SorP!$B$1:$B$6230,0))))</f>
        <v>BR-CE</v>
      </c>
      <c r="U8" s="231"/>
      <c r="V8" s="262">
        <f>IF(C8="",NA(),MATCH($B8&amp;$C8,'[1]Smelter Look-up'!$J:$J,0))</f>
        <v>20</v>
      </c>
      <c r="W8" s="263"/>
      <c r="X8" s="263">
        <f t="shared" si="1"/>
        <v>0</v>
      </c>
      <c r="Y8" s="263"/>
      <c r="Z8" s="263"/>
      <c r="AB8" s="265" t="str">
        <f t="shared" si="2"/>
        <v>GoldAngloGold Ashanti Corrego do Sitio Mineracao</v>
      </c>
    </row>
    <row r="9" spans="1:34" s="264" customFormat="1" ht="20.100000000000001" customHeight="1">
      <c r="A9" s="356" t="s">
        <v>654</v>
      </c>
      <c r="B9" s="208" t="s">
        <v>1130</v>
      </c>
      <c r="C9" s="212" t="s">
        <v>2305</v>
      </c>
      <c r="D9" s="270"/>
      <c r="E9" s="208" t="s">
        <v>1098</v>
      </c>
      <c r="F9" s="208" t="s">
        <v>654</v>
      </c>
      <c r="G9" s="208" t="s">
        <v>13320</v>
      </c>
      <c r="H9" s="209">
        <v>0</v>
      </c>
      <c r="I9" s="210" t="s">
        <v>1555</v>
      </c>
      <c r="J9" s="210" t="s">
        <v>1556</v>
      </c>
      <c r="K9" s="260"/>
      <c r="L9" s="260"/>
      <c r="M9" s="260"/>
      <c r="N9" s="260"/>
      <c r="O9" s="260"/>
      <c r="P9" s="211"/>
      <c r="Q9" s="261"/>
      <c r="R9" s="208" t="s">
        <v>2305</v>
      </c>
      <c r="S9" s="215" t="str">
        <f t="shared" ca="1" si="3"/>
        <v>CH</v>
      </c>
      <c r="T9" s="215" t="str">
        <f ca="1">IF(B9="","",IF(ISERROR(MATCH($J9,[1]SorP!$B$1:$B$6230,0)),"",INDIRECT("'SorP'!$A$"&amp;MATCH($J9,[1]SorP!$B$1:$B$6230,0))))</f>
        <v>CH-LU</v>
      </c>
      <c r="U9" s="231"/>
      <c r="V9" s="262">
        <f>IF(C9="",NA(),MATCH($B9&amp;$C9,'[1]Smelter Look-up'!$J:$J,0))</f>
        <v>25</v>
      </c>
      <c r="W9" s="263"/>
      <c r="X9" s="263">
        <f t="shared" si="1"/>
        <v>0</v>
      </c>
      <c r="Y9" s="263"/>
      <c r="Z9" s="263"/>
      <c r="AB9" s="265" t="str">
        <f t="shared" si="2"/>
        <v>GoldArgor-Heraeus S.A.</v>
      </c>
    </row>
    <row r="10" spans="1:34" s="264" customFormat="1" ht="20.100000000000001" customHeight="1">
      <c r="A10" s="356" t="s">
        <v>655</v>
      </c>
      <c r="B10" s="208" t="s">
        <v>1130</v>
      </c>
      <c r="C10" s="212" t="s">
        <v>2306</v>
      </c>
      <c r="D10" s="270"/>
      <c r="E10" s="208" t="s">
        <v>1108</v>
      </c>
      <c r="F10" s="208" t="s">
        <v>655</v>
      </c>
      <c r="G10" s="208" t="s">
        <v>13320</v>
      </c>
      <c r="H10" s="209">
        <v>0</v>
      </c>
      <c r="I10" s="210" t="s">
        <v>1557</v>
      </c>
      <c r="J10" s="210" t="s">
        <v>1558</v>
      </c>
      <c r="K10" s="260"/>
      <c r="L10" s="260"/>
      <c r="M10" s="260"/>
      <c r="N10" s="260"/>
      <c r="O10" s="260"/>
      <c r="P10" s="211"/>
      <c r="Q10" s="261"/>
      <c r="R10" s="208" t="s">
        <v>2306</v>
      </c>
      <c r="S10" s="215" t="str">
        <f t="shared" ca="1" si="3"/>
        <v>JP</v>
      </c>
      <c r="T10" s="215" t="str">
        <f ca="1">IF(B10="","",IF(ISERROR(MATCH($J10,[1]SorP!$B$1:$B$6230,0)),"",INDIRECT("'SorP'!$A$"&amp;MATCH($J10,[1]SorP!$B$1:$B$6230,0))))</f>
        <v>JP-21</v>
      </c>
      <c r="U10" s="231"/>
      <c r="V10" s="262">
        <f>IF(C10="",NA(),MATCH($B10&amp;$C10,'[1]Smelter Look-up'!$J:$J,0))</f>
        <v>26</v>
      </c>
      <c r="W10" s="263"/>
      <c r="X10" s="263">
        <f t="shared" si="1"/>
        <v>0</v>
      </c>
      <c r="Y10" s="263"/>
      <c r="Z10" s="263"/>
      <c r="AB10" s="265" t="str">
        <f t="shared" si="2"/>
        <v>GoldAsahi Pretec Corp.</v>
      </c>
    </row>
    <row r="11" spans="1:34" s="264" customFormat="1" ht="20.100000000000001" customHeight="1">
      <c r="A11" s="356" t="s">
        <v>656</v>
      </c>
      <c r="B11" s="208" t="s">
        <v>1130</v>
      </c>
      <c r="C11" s="212" t="s">
        <v>2155</v>
      </c>
      <c r="D11" s="270"/>
      <c r="E11" s="208" t="s">
        <v>1108</v>
      </c>
      <c r="F11" s="208" t="s">
        <v>656</v>
      </c>
      <c r="G11" s="208" t="s">
        <v>13320</v>
      </c>
      <c r="H11" s="209">
        <v>0</v>
      </c>
      <c r="I11" s="210" t="s">
        <v>1560</v>
      </c>
      <c r="J11" s="210" t="s">
        <v>1561</v>
      </c>
      <c r="K11" s="260"/>
      <c r="L11" s="260"/>
      <c r="M11" s="260"/>
      <c r="N11" s="260"/>
      <c r="O11" s="260"/>
      <c r="P11" s="211"/>
      <c r="Q11" s="261"/>
      <c r="R11" s="208" t="s">
        <v>2155</v>
      </c>
      <c r="S11" s="215" t="str">
        <f t="shared" ca="1" si="3"/>
        <v>JP</v>
      </c>
      <c r="T11" s="215" t="str">
        <f ca="1">IF(B11="","",IF(ISERROR(MATCH($J11,[1]SorP!$B$1:$B$6230,0)),"",INDIRECT("'SorP'!$A$"&amp;MATCH($J11,[1]SorP!$B$1:$B$6230,0))))</f>
        <v>JP-32</v>
      </c>
      <c r="U11" s="231"/>
      <c r="V11" s="262">
        <f>IF(C11="",NA(),MATCH($B11&amp;$C11,'[1]Smelter Look-up'!$J:$J,0))</f>
        <v>29</v>
      </c>
      <c r="W11" s="263"/>
      <c r="X11" s="263">
        <f t="shared" si="1"/>
        <v>0</v>
      </c>
      <c r="Y11" s="263"/>
      <c r="Z11" s="263"/>
      <c r="AB11" s="265" t="str">
        <f t="shared" si="2"/>
        <v>GoldAsaka Riken Co., Ltd.</v>
      </c>
    </row>
    <row r="12" spans="1:34" s="264" customFormat="1" ht="20.100000000000001" customHeight="1">
      <c r="A12" s="356" t="s">
        <v>793</v>
      </c>
      <c r="B12" s="208" t="s">
        <v>1133</v>
      </c>
      <c r="C12" s="212" t="s">
        <v>148</v>
      </c>
      <c r="D12" s="270"/>
      <c r="E12" s="208" t="s">
        <v>2456</v>
      </c>
      <c r="F12" s="208" t="s">
        <v>793</v>
      </c>
      <c r="G12" s="208" t="s">
        <v>13320</v>
      </c>
      <c r="H12" s="209">
        <v>0</v>
      </c>
      <c r="I12" s="210" t="s">
        <v>1836</v>
      </c>
      <c r="J12" s="210" t="s">
        <v>1837</v>
      </c>
      <c r="K12" s="260"/>
      <c r="L12" s="260"/>
      <c r="M12" s="260"/>
      <c r="N12" s="260"/>
      <c r="O12" s="260"/>
      <c r="P12" s="211"/>
      <c r="Q12" s="261"/>
      <c r="R12" s="208" t="s">
        <v>148</v>
      </c>
      <c r="S12" s="215" t="str">
        <f t="shared" ca="1" si="3"/>
        <v>US</v>
      </c>
      <c r="T12" s="215" t="str">
        <f ca="1">IF(B12="","",IF(ISERROR(MATCH($J12,[1]SorP!$B$1:$B$6230,0)),"",INDIRECT("'SorP'!$A$"&amp;MATCH($J12,[1]SorP!$B$1:$B$6230,0))))</f>
        <v>US-AK</v>
      </c>
      <c r="U12" s="231"/>
      <c r="V12" s="262">
        <f>IF(C12="",NA(),MATCH($B12&amp;$C12,'[1]Smelter Look-up'!$J:$J,0))</f>
        <v>583</v>
      </c>
      <c r="W12" s="263"/>
      <c r="X12" s="263">
        <f t="shared" si="1"/>
        <v>0</v>
      </c>
      <c r="Y12" s="263"/>
      <c r="Z12" s="263"/>
      <c r="AB12" s="265" t="str">
        <f t="shared" si="2"/>
        <v>TungstenKennametal Huntsville</v>
      </c>
    </row>
    <row r="13" spans="1:34" s="264" customFormat="1" ht="20.100000000000001" customHeight="1">
      <c r="A13" s="356" t="s">
        <v>658</v>
      </c>
      <c r="B13" s="208" t="s">
        <v>1130</v>
      </c>
      <c r="C13" s="212" t="s">
        <v>1224</v>
      </c>
      <c r="D13" s="270"/>
      <c r="E13" s="208" t="s">
        <v>1101</v>
      </c>
      <c r="F13" s="208" t="s">
        <v>658</v>
      </c>
      <c r="G13" s="208" t="s">
        <v>13320</v>
      </c>
      <c r="H13" s="209">
        <v>0</v>
      </c>
      <c r="I13" s="210" t="s">
        <v>1563</v>
      </c>
      <c r="J13" s="210" t="s">
        <v>1563</v>
      </c>
      <c r="K13" s="260"/>
      <c r="L13" s="260"/>
      <c r="M13" s="260"/>
      <c r="N13" s="260"/>
      <c r="O13" s="260"/>
      <c r="P13" s="211"/>
      <c r="Q13" s="261"/>
      <c r="R13" s="208" t="s">
        <v>1224</v>
      </c>
      <c r="S13" s="215" t="str">
        <f t="shared" ca="1" si="3"/>
        <v>DE</v>
      </c>
      <c r="T13" s="215" t="str">
        <f ca="1">IF(B13="","",IF(ISERROR(MATCH($J13,[1]SorP!$B$1:$B$6230,0)),"",INDIRECT("'SorP'!$A$"&amp;MATCH($J13,[1]SorP!$B$1:$B$6230,0))))</f>
        <v>DE-NI</v>
      </c>
      <c r="U13" s="231"/>
      <c r="V13" s="262">
        <f>IF(C13="",NA(),MATCH($B13&amp;$C13,'[1]Smelter Look-up'!$J:$J,0))</f>
        <v>34</v>
      </c>
      <c r="W13" s="263"/>
      <c r="X13" s="263">
        <f t="shared" si="1"/>
        <v>0</v>
      </c>
      <c r="Y13" s="263"/>
      <c r="Z13" s="263"/>
      <c r="AB13" s="265" t="str">
        <f t="shared" si="2"/>
        <v>GoldAurubis AG</v>
      </c>
    </row>
    <row r="14" spans="1:34" s="264" customFormat="1" ht="20.100000000000001" customHeight="1">
      <c r="A14" s="356" t="s">
        <v>660</v>
      </c>
      <c r="B14" s="208" t="s">
        <v>1130</v>
      </c>
      <c r="C14" s="212" t="s">
        <v>1226</v>
      </c>
      <c r="D14" s="270"/>
      <c r="E14" s="208" t="s">
        <v>887</v>
      </c>
      <c r="F14" s="208" t="s">
        <v>660</v>
      </c>
      <c r="G14" s="208" t="s">
        <v>13320</v>
      </c>
      <c r="H14" s="209">
        <v>0</v>
      </c>
      <c r="I14" s="210" t="s">
        <v>1565</v>
      </c>
      <c r="J14" s="210" t="s">
        <v>10354</v>
      </c>
      <c r="K14" s="260"/>
      <c r="L14" s="260"/>
      <c r="M14" s="260"/>
      <c r="N14" s="260"/>
      <c r="O14" s="260"/>
      <c r="P14" s="211"/>
      <c r="Q14" s="261"/>
      <c r="R14" s="208" t="s">
        <v>1226</v>
      </c>
      <c r="S14" s="215" t="str">
        <f t="shared" ca="1" si="3"/>
        <v>SE</v>
      </c>
      <c r="T14" s="215" t="str">
        <f ca="1">IF(B14="","",IF(ISERROR(MATCH($J14,[1]SorP!$B$1:$B$6230,0)),"",INDIRECT("'SorP'!$A$"&amp;MATCH($J14,[1]SorP!$B$1:$B$6230,0))))</f>
        <v>SE-W</v>
      </c>
      <c r="U14" s="231"/>
      <c r="V14" s="262">
        <f>IF(C14="",NA(),MATCH($B14&amp;$C14,'[1]Smelter Look-up'!$J:$J,0))</f>
        <v>39</v>
      </c>
      <c r="W14" s="263"/>
      <c r="X14" s="263">
        <f t="shared" si="1"/>
        <v>0</v>
      </c>
      <c r="Y14" s="263"/>
      <c r="Z14" s="263"/>
      <c r="AB14" s="265" t="str">
        <f t="shared" si="2"/>
        <v>GoldBoliden AB</v>
      </c>
    </row>
    <row r="15" spans="1:34" s="264" customFormat="1" ht="20.100000000000001" customHeight="1">
      <c r="A15" s="356" t="s">
        <v>662</v>
      </c>
      <c r="B15" s="208" t="s">
        <v>1130</v>
      </c>
      <c r="C15" s="212" t="s">
        <v>661</v>
      </c>
      <c r="D15" s="270"/>
      <c r="E15" s="208" t="s">
        <v>1101</v>
      </c>
      <c r="F15" s="208" t="s">
        <v>662</v>
      </c>
      <c r="G15" s="208" t="s">
        <v>13320</v>
      </c>
      <c r="H15" s="209">
        <v>0</v>
      </c>
      <c r="I15" s="210" t="s">
        <v>1549</v>
      </c>
      <c r="J15" s="210" t="s">
        <v>1550</v>
      </c>
      <c r="K15" s="260"/>
      <c r="L15" s="260"/>
      <c r="M15" s="260"/>
      <c r="N15" s="260"/>
      <c r="O15" s="260"/>
      <c r="P15" s="211"/>
      <c r="Q15" s="261"/>
      <c r="R15" s="208" t="s">
        <v>661</v>
      </c>
      <c r="S15" s="215" t="str">
        <f t="shared" ca="1" si="3"/>
        <v>DE</v>
      </c>
      <c r="T15" s="215" t="str">
        <f ca="1">IF(B15="","",IF(ISERROR(MATCH($J15,[1]SorP!$B$1:$B$6230,0)),"",INDIRECT("'SorP'!$A$"&amp;MATCH($J15,[1]SorP!$B$1:$B$6230,0))))</f>
        <v>DE-BW</v>
      </c>
      <c r="U15" s="231"/>
      <c r="V15" s="262">
        <f>IF(C15="",NA(),MATCH($B15&amp;$C15,'[1]Smelter Look-up'!$J:$J,0))</f>
        <v>40</v>
      </c>
      <c r="W15" s="263"/>
      <c r="X15" s="263">
        <f t="shared" si="1"/>
        <v>0</v>
      </c>
      <c r="Y15" s="263"/>
      <c r="Z15" s="263"/>
      <c r="AB15" s="265" t="str">
        <f t="shared" si="2"/>
        <v>GoldC. Hafner GmbH + Co. KG</v>
      </c>
    </row>
    <row r="16" spans="1:34" s="264" customFormat="1" ht="20.100000000000001" customHeight="1">
      <c r="A16" s="356" t="s">
        <v>664</v>
      </c>
      <c r="B16" s="208" t="s">
        <v>1130</v>
      </c>
      <c r="C16" s="212" t="s">
        <v>2257</v>
      </c>
      <c r="D16" s="270"/>
      <c r="E16" s="208" t="s">
        <v>1097</v>
      </c>
      <c r="F16" s="208" t="s">
        <v>664</v>
      </c>
      <c r="G16" s="208" t="s">
        <v>13320</v>
      </c>
      <c r="H16" s="209">
        <v>0</v>
      </c>
      <c r="I16" s="210" t="s">
        <v>1568</v>
      </c>
      <c r="J16" s="210" t="s">
        <v>1569</v>
      </c>
      <c r="K16" s="260"/>
      <c r="L16" s="260"/>
      <c r="M16" s="260"/>
      <c r="N16" s="260"/>
      <c r="O16" s="260"/>
      <c r="P16" s="211"/>
      <c r="Q16" s="261"/>
      <c r="R16" s="208" t="s">
        <v>2257</v>
      </c>
      <c r="S16" s="215" t="str">
        <f t="shared" ca="1" si="3"/>
        <v>CA</v>
      </c>
      <c r="T16" s="215" t="str">
        <f ca="1">IF(B16="","",IF(ISERROR(MATCH($J16,[1]SorP!$B$1:$B$6230,0)),"",INDIRECT("'SorP'!$A$"&amp;MATCH($J16,[1]SorP!$B$1:$B$6230,0))))</f>
        <v>CA-SK</v>
      </c>
      <c r="U16" s="231"/>
      <c r="V16" s="262">
        <f>IF(C16="",NA(),MATCH($B16&amp;$C16,'[1]Smelter Look-up'!$J:$J,0))</f>
        <v>44</v>
      </c>
      <c r="W16" s="263"/>
      <c r="X16" s="263">
        <f t="shared" si="1"/>
        <v>0</v>
      </c>
      <c r="Y16" s="263"/>
      <c r="Z16" s="263"/>
      <c r="AB16" s="265" t="str">
        <f t="shared" si="2"/>
        <v>GoldCCR Refinery - Glencore Canada Corporation</v>
      </c>
    </row>
    <row r="17" spans="1:28" s="264" customFormat="1" ht="20.100000000000001" customHeight="1">
      <c r="A17" s="356" t="s">
        <v>747</v>
      </c>
      <c r="B17" s="208" t="s">
        <v>1132</v>
      </c>
      <c r="C17" s="212" t="s">
        <v>2</v>
      </c>
      <c r="D17" s="270"/>
      <c r="E17" s="208" t="s">
        <v>1100</v>
      </c>
      <c r="F17" s="208" t="s">
        <v>747</v>
      </c>
      <c r="G17" s="208" t="s">
        <v>13320</v>
      </c>
      <c r="H17" s="209">
        <v>0</v>
      </c>
      <c r="I17" s="210" t="s">
        <v>1597</v>
      </c>
      <c r="J17" s="210" t="s">
        <v>13703</v>
      </c>
      <c r="K17" s="260"/>
      <c r="L17" s="260"/>
      <c r="M17" s="260"/>
      <c r="N17" s="260"/>
      <c r="O17" s="260"/>
      <c r="P17" s="211"/>
      <c r="Q17" s="261"/>
      <c r="R17" s="208" t="s">
        <v>2</v>
      </c>
      <c r="S17" s="215" t="str">
        <f t="shared" ca="1" si="3"/>
        <v>CN</v>
      </c>
      <c r="T17" s="215" t="str">
        <f ca="1">IF(B17="","",IF(ISERROR(MATCH($J17,[1]SorP!$B$1:$B$6230,0)),"",INDIRECT("'SorP'!$A$"&amp;MATCH($J17,[1]SorP!$B$1:$B$6230,0))))</f>
        <v>CN-YN</v>
      </c>
      <c r="U17" s="231"/>
      <c r="V17" s="262">
        <f>IF(C17="",NA(),MATCH($B17&amp;$C17,'[1]Smelter Look-up'!$J:$J,0))</f>
        <v>316</v>
      </c>
      <c r="W17" s="263"/>
      <c r="X17" s="263">
        <f t="shared" si="1"/>
        <v>0</v>
      </c>
      <c r="Y17" s="263"/>
      <c r="Z17" s="263"/>
      <c r="AB17" s="265" t="str">
        <f t="shared" si="2"/>
        <v>TantalumChangsha South Tantalum Niobium Co., Ltd.</v>
      </c>
    </row>
    <row r="18" spans="1:28" s="264" customFormat="1" ht="20.100000000000001" customHeight="1">
      <c r="A18" s="356" t="s">
        <v>794</v>
      </c>
      <c r="B18" s="208" t="s">
        <v>1133</v>
      </c>
      <c r="C18" s="212" t="s">
        <v>1380</v>
      </c>
      <c r="D18" s="270"/>
      <c r="E18" s="208" t="s">
        <v>1100</v>
      </c>
      <c r="F18" s="208" t="s">
        <v>794</v>
      </c>
      <c r="G18" s="208" t="s">
        <v>13320</v>
      </c>
      <c r="H18" s="209">
        <v>0</v>
      </c>
      <c r="I18" s="210" t="s">
        <v>1838</v>
      </c>
      <c r="J18" s="210" t="s">
        <v>13704</v>
      </c>
      <c r="K18" s="260"/>
      <c r="L18" s="260"/>
      <c r="M18" s="260"/>
      <c r="N18" s="260"/>
      <c r="O18" s="260"/>
      <c r="P18" s="211"/>
      <c r="Q18" s="261"/>
      <c r="R18" s="208" t="s">
        <v>1380</v>
      </c>
      <c r="S18" s="215" t="str">
        <f t="shared" ca="1" si="3"/>
        <v>CN</v>
      </c>
      <c r="T18" s="215" t="str">
        <f ca="1">IF(B18="","",IF(ISERROR(MATCH($J18,[1]SorP!$B$1:$B$6230,0)),"",INDIRECT("'SorP'!$A$"&amp;MATCH($J18,[1]SorP!$B$1:$B$6230,0))))</f>
        <v>CN-ZJ</v>
      </c>
      <c r="U18" s="231"/>
      <c r="V18" s="262">
        <f>IF(C18="",NA(),MATCH($B18&amp;$C18,'[1]Smelter Look-up'!$J:$J,0))</f>
        <v>562</v>
      </c>
      <c r="W18" s="263"/>
      <c r="X18" s="263">
        <f t="shared" si="1"/>
        <v>0</v>
      </c>
      <c r="Y18" s="263"/>
      <c r="Z18" s="263"/>
      <c r="AB18" s="265" t="str">
        <f t="shared" si="2"/>
        <v>TungstenGuangdong Xianglu Tungsten Co., Ltd.</v>
      </c>
    </row>
    <row r="19" spans="1:28" s="264" customFormat="1" ht="102">
      <c r="A19" s="356" t="s">
        <v>2299</v>
      </c>
      <c r="B19" s="208" t="s">
        <v>1131</v>
      </c>
      <c r="C19" s="212" t="s">
        <v>2358</v>
      </c>
      <c r="D19" s="270"/>
      <c r="E19" s="208" t="s">
        <v>1100</v>
      </c>
      <c r="F19" s="208" t="s">
        <v>2299</v>
      </c>
      <c r="G19" s="208" t="s">
        <v>13320</v>
      </c>
      <c r="H19" s="209">
        <v>0</v>
      </c>
      <c r="I19" s="210" t="s">
        <v>1787</v>
      </c>
      <c r="J19" s="210" t="s">
        <v>13703</v>
      </c>
      <c r="K19" s="260"/>
      <c r="L19" s="260"/>
      <c r="M19" s="260"/>
      <c r="N19" s="260"/>
      <c r="O19" s="260"/>
      <c r="P19" s="211"/>
      <c r="Q19" s="261"/>
      <c r="R19" s="208" t="s">
        <v>2358</v>
      </c>
      <c r="S19" s="215" t="str">
        <f t="shared" ca="1" si="3"/>
        <v>CN</v>
      </c>
      <c r="T19" s="215" t="str">
        <f ca="1">IF(B19="","",IF(ISERROR(MATCH($J19,[1]SorP!$B$1:$B$6230,0)),"",INDIRECT("'SorP'!$A$"&amp;MATCH($J19,[1]SorP!$B$1:$B$6230,0))))</f>
        <v>CN-YN</v>
      </c>
      <c r="U19" s="231"/>
      <c r="V19" s="262">
        <f>IF(C19="",NA(),MATCH($B19&amp;$C19,'[1]Smelter Look-up'!$J:$J,0))</f>
        <v>392</v>
      </c>
      <c r="W19" s="263"/>
      <c r="X19" s="263">
        <f t="shared" si="1"/>
        <v>0</v>
      </c>
      <c r="Y19" s="263"/>
      <c r="Z19" s="263"/>
      <c r="AB19" s="265" t="str">
        <f t="shared" si="2"/>
        <v>TinChenzhou Yunxiang Mining and Metallurgy Co., Ltd.</v>
      </c>
    </row>
    <row r="20" spans="1:28" s="264" customFormat="1" ht="38.25">
      <c r="A20" s="356" t="s">
        <v>666</v>
      </c>
      <c r="B20" s="208" t="s">
        <v>1130</v>
      </c>
      <c r="C20" s="212" t="s">
        <v>53</v>
      </c>
      <c r="D20" s="270"/>
      <c r="E20" s="208" t="s">
        <v>1107</v>
      </c>
      <c r="F20" s="208" t="s">
        <v>666</v>
      </c>
      <c r="G20" s="208" t="s">
        <v>13320</v>
      </c>
      <c r="H20" s="209">
        <v>0</v>
      </c>
      <c r="I20" s="210" t="s">
        <v>1576</v>
      </c>
      <c r="J20" s="210" t="s">
        <v>6521</v>
      </c>
      <c r="K20" s="260"/>
      <c r="L20" s="260"/>
      <c r="M20" s="260"/>
      <c r="N20" s="260"/>
      <c r="O20" s="260"/>
      <c r="P20" s="211"/>
      <c r="Q20" s="261"/>
      <c r="R20" s="208" t="s">
        <v>53</v>
      </c>
      <c r="S20" s="215" t="str">
        <f t="shared" ca="1" si="3"/>
        <v>IT</v>
      </c>
      <c r="T20" s="215" t="str">
        <f ca="1">IF(B20="","",IF(ISERROR(MATCH($J20,[1]SorP!$B$1:$B$6230,0)),"",INDIRECT("'SorP'!$A$"&amp;MATCH($J20,[1]SorP!$B$1:$B$6230,0))))</f>
        <v>IT-TA</v>
      </c>
      <c r="U20" s="231"/>
      <c r="V20" s="262">
        <f>IF(C20="",NA(),MATCH($B20&amp;$C20,'[1]Smelter Look-up'!$J:$J,0))</f>
        <v>52</v>
      </c>
      <c r="W20" s="263"/>
      <c r="X20" s="263">
        <f t="shared" si="1"/>
        <v>0</v>
      </c>
      <c r="Y20" s="263"/>
      <c r="Z20" s="263"/>
      <c r="AB20" s="265" t="str">
        <f t="shared" si="2"/>
        <v>GoldChimet S.p.A.</v>
      </c>
    </row>
    <row r="21" spans="1:28" s="264" customFormat="1" ht="102">
      <c r="A21" s="356" t="s">
        <v>795</v>
      </c>
      <c r="B21" s="208" t="s">
        <v>1133</v>
      </c>
      <c r="C21" s="212" t="s">
        <v>1379</v>
      </c>
      <c r="D21" s="270"/>
      <c r="E21" s="208" t="s">
        <v>1100</v>
      </c>
      <c r="F21" s="208" t="s">
        <v>795</v>
      </c>
      <c r="G21" s="208" t="s">
        <v>13320</v>
      </c>
      <c r="H21" s="209">
        <v>0</v>
      </c>
      <c r="I21" s="210" t="s">
        <v>1786</v>
      </c>
      <c r="J21" s="210" t="s">
        <v>13699</v>
      </c>
      <c r="K21" s="260"/>
      <c r="L21" s="260"/>
      <c r="M21" s="260"/>
      <c r="N21" s="260"/>
      <c r="O21" s="260"/>
      <c r="P21" s="211"/>
      <c r="Q21" s="261"/>
      <c r="R21" s="208" t="s">
        <v>1379</v>
      </c>
      <c r="S21" s="215" t="str">
        <f t="shared" ca="1" si="3"/>
        <v>CN</v>
      </c>
      <c r="T21" s="215" t="str">
        <f ca="1">IF(B21="","",IF(ISERROR(MATCH($J21,[1]SorP!$B$1:$B$6230,0)),"",INDIRECT("'SorP'!$A$"&amp;MATCH($J21,[1]SorP!$B$1:$B$6230,0))))</f>
        <v>CN-SD</v>
      </c>
      <c r="U21" s="231"/>
      <c r="V21" s="262">
        <f>IF(C21="",NA(),MATCH($B21&amp;$C21,'[1]Smelter Look-up'!$J:$J,0))</f>
        <v>550</v>
      </c>
      <c r="W21" s="263"/>
      <c r="X21" s="263">
        <f t="shared" si="1"/>
        <v>0</v>
      </c>
      <c r="Y21" s="263"/>
      <c r="Z21" s="263"/>
      <c r="AB21" s="265" t="str">
        <f t="shared" si="2"/>
        <v>TungstenChongyi Zhangyuan Tungsten Co., Ltd.</v>
      </c>
    </row>
    <row r="22" spans="1:28" s="264" customFormat="1" ht="25.5">
      <c r="A22" s="356" t="s">
        <v>766</v>
      </c>
      <c r="B22" s="208" t="s">
        <v>1131</v>
      </c>
      <c r="C22" s="212" t="s">
        <v>49</v>
      </c>
      <c r="D22" s="270"/>
      <c r="E22" s="208" t="s">
        <v>2456</v>
      </c>
      <c r="F22" s="208" t="s">
        <v>766</v>
      </c>
      <c r="G22" s="208" t="s">
        <v>13320</v>
      </c>
      <c r="H22" s="209">
        <v>0</v>
      </c>
      <c r="I22" s="210" t="s">
        <v>1772</v>
      </c>
      <c r="J22" s="210" t="s">
        <v>1748</v>
      </c>
      <c r="K22" s="260"/>
      <c r="L22" s="260"/>
      <c r="M22" s="260"/>
      <c r="N22" s="260"/>
      <c r="O22" s="260"/>
      <c r="P22" s="211"/>
      <c r="Q22" s="261"/>
      <c r="R22" s="208" t="s">
        <v>49</v>
      </c>
      <c r="S22" s="215" t="str">
        <f t="shared" ca="1" si="3"/>
        <v>US</v>
      </c>
      <c r="T22" s="215" t="str">
        <f ca="1">IF(B22="","",IF(ISERROR(MATCH($J22,[1]SorP!$B$1:$B$6230,0)),"",INDIRECT("'SorP'!$A$"&amp;MATCH($J22,[1]SorP!$B$1:$B$6230,0))))</f>
        <v>US-PA</v>
      </c>
      <c r="U22" s="231"/>
      <c r="V22" s="262">
        <f>IF(C22="",NA(),MATCH($B22&amp;$C22,'[1]Smelter Look-up'!$J:$J,0))</f>
        <v>384</v>
      </c>
      <c r="W22" s="263"/>
      <c r="X22" s="263">
        <f t="shared" si="1"/>
        <v>0</v>
      </c>
      <c r="Y22" s="263"/>
      <c r="Z22" s="263"/>
      <c r="AB22" s="265" t="str">
        <f t="shared" si="2"/>
        <v>TinAlpha</v>
      </c>
    </row>
    <row r="23" spans="1:28" s="264" customFormat="1" ht="25.5">
      <c r="A23" s="356" t="s">
        <v>673</v>
      </c>
      <c r="B23" s="208" t="s">
        <v>1130</v>
      </c>
      <c r="C23" s="212" t="s">
        <v>906</v>
      </c>
      <c r="D23" s="270"/>
      <c r="E23" s="208" t="s">
        <v>1108</v>
      </c>
      <c r="F23" s="208" t="s">
        <v>673</v>
      </c>
      <c r="G23" s="208" t="s">
        <v>13320</v>
      </c>
      <c r="H23" s="209">
        <v>0</v>
      </c>
      <c r="I23" s="210" t="s">
        <v>1581</v>
      </c>
      <c r="J23" s="210" t="s">
        <v>1582</v>
      </c>
      <c r="K23" s="260"/>
      <c r="L23" s="260"/>
      <c r="M23" s="260"/>
      <c r="N23" s="260"/>
      <c r="O23" s="260"/>
      <c r="P23" s="211"/>
      <c r="Q23" s="261"/>
      <c r="R23" s="208" t="s">
        <v>906</v>
      </c>
      <c r="S23" s="215" t="str">
        <f t="shared" ca="1" si="3"/>
        <v>JP</v>
      </c>
      <c r="T23" s="215" t="str">
        <f ca="1">IF(B23="","",IF(ISERROR(MATCH($J23,[1]SorP!$B$1:$B$6230,0)),"",INDIRECT("'SorP'!$A$"&amp;MATCH($J23,[1]SorP!$B$1:$B$6230,0))))</f>
        <v>JP-44</v>
      </c>
      <c r="U23" s="231"/>
      <c r="V23" s="262">
        <f>IF(C23="",NA(),MATCH($B23&amp;$C23,'[1]Smelter Look-up'!$J:$J,0))</f>
        <v>64</v>
      </c>
      <c r="W23" s="263"/>
      <c r="X23" s="263">
        <f t="shared" si="1"/>
        <v>0</v>
      </c>
      <c r="Y23" s="263"/>
      <c r="Z23" s="263"/>
      <c r="AB23" s="265" t="str">
        <f t="shared" si="2"/>
        <v>GoldDowa</v>
      </c>
    </row>
    <row r="24" spans="1:28" s="264" customFormat="1" ht="20.25">
      <c r="A24" s="356" t="s">
        <v>1410</v>
      </c>
      <c r="B24" s="208" t="s">
        <v>1131</v>
      </c>
      <c r="C24" s="212" t="s">
        <v>906</v>
      </c>
      <c r="D24" s="270"/>
      <c r="E24" s="208" t="s">
        <v>1108</v>
      </c>
      <c r="F24" s="208" t="s">
        <v>1410</v>
      </c>
      <c r="G24" s="208" t="s">
        <v>13320</v>
      </c>
      <c r="H24" s="209">
        <v>0</v>
      </c>
      <c r="I24" s="210" t="s">
        <v>1581</v>
      </c>
      <c r="J24" s="210" t="s">
        <v>1582</v>
      </c>
      <c r="K24" s="260"/>
      <c r="L24" s="260"/>
      <c r="M24" s="260"/>
      <c r="N24" s="260"/>
      <c r="O24" s="260"/>
      <c r="P24" s="211"/>
      <c r="Q24" s="261"/>
      <c r="R24" s="208" t="s">
        <v>906</v>
      </c>
      <c r="S24" s="215" t="str">
        <f t="shared" ca="1" si="3"/>
        <v>JP</v>
      </c>
      <c r="T24" s="215" t="str">
        <f ca="1">IF(B24="","",IF(ISERROR(MATCH($J24,[1]SorP!$B$1:$B$6230,0)),"",INDIRECT("'SorP'!$A$"&amp;MATCH($J24,[1]SorP!$B$1:$B$6230,0))))</f>
        <v>JP-44</v>
      </c>
      <c r="U24" s="231"/>
      <c r="V24" s="262">
        <f>IF(C24="",NA(),MATCH($B24&amp;$C24,'[1]Smelter Look-up'!$J:$J,0))</f>
        <v>409</v>
      </c>
      <c r="W24" s="263"/>
      <c r="X24" s="263">
        <f t="shared" si="1"/>
        <v>0</v>
      </c>
      <c r="Y24" s="263"/>
      <c r="Z24" s="263"/>
      <c r="AB24" s="265" t="str">
        <f t="shared" si="2"/>
        <v>TinDowa</v>
      </c>
    </row>
    <row r="25" spans="1:28" s="264" customFormat="1" ht="89.25">
      <c r="A25" s="356" t="s">
        <v>397</v>
      </c>
      <c r="B25" s="208" t="s">
        <v>1130</v>
      </c>
      <c r="C25" s="212" t="s">
        <v>13929</v>
      </c>
      <c r="D25" s="270"/>
      <c r="E25" s="208" t="s">
        <v>1108</v>
      </c>
      <c r="F25" s="208" t="s">
        <v>397</v>
      </c>
      <c r="G25" s="208" t="s">
        <v>13320</v>
      </c>
      <c r="H25" s="209">
        <v>0</v>
      </c>
      <c r="I25" s="210" t="s">
        <v>1586</v>
      </c>
      <c r="J25" s="210" t="s">
        <v>1587</v>
      </c>
      <c r="K25" s="260"/>
      <c r="L25" s="260"/>
      <c r="M25" s="260"/>
      <c r="N25" s="260"/>
      <c r="O25" s="260"/>
      <c r="P25" s="211"/>
      <c r="Q25" s="261"/>
      <c r="R25" s="208" t="s">
        <v>13929</v>
      </c>
      <c r="S25" s="215" t="str">
        <f t="shared" ca="1" si="3"/>
        <v>JP</v>
      </c>
      <c r="T25" s="215" t="str">
        <f ca="1">IF(B25="","",IF(ISERROR(MATCH($J25,[1]SorP!$B$1:$B$6230,0)),"",INDIRECT("'SorP'!$A$"&amp;MATCH($J25,[1]SorP!$B$1:$B$6230,0))))</f>
        <v>JP-08</v>
      </c>
      <c r="U25" s="231"/>
      <c r="V25" s="262">
        <f>IF(C25="",NA(),MATCH($B25&amp;$C25,'[1]Smelter Look-up'!$J:$J,0))</f>
        <v>70</v>
      </c>
      <c r="W25" s="263"/>
      <c r="X25" s="263">
        <f t="shared" si="1"/>
        <v>0</v>
      </c>
      <c r="Y25" s="263"/>
      <c r="Z25" s="263"/>
      <c r="AB25" s="265" t="str">
        <f t="shared" si="2"/>
        <v>GoldEco-System Recycling Co., Ltd. East Plant</v>
      </c>
    </row>
    <row r="26" spans="1:28" s="264" customFormat="1" ht="38.25">
      <c r="A26" s="356" t="s">
        <v>767</v>
      </c>
      <c r="B26" s="208" t="s">
        <v>1131</v>
      </c>
      <c r="C26" s="212" t="s">
        <v>842</v>
      </c>
      <c r="D26" s="270"/>
      <c r="E26" s="208" t="s">
        <v>2454</v>
      </c>
      <c r="F26" s="208" t="s">
        <v>767</v>
      </c>
      <c r="G26" s="208" t="s">
        <v>13320</v>
      </c>
      <c r="H26" s="209">
        <v>0</v>
      </c>
      <c r="I26" s="210" t="s">
        <v>1781</v>
      </c>
      <c r="J26" s="210" t="s">
        <v>1781</v>
      </c>
      <c r="K26" s="260"/>
      <c r="L26" s="260"/>
      <c r="M26" s="260"/>
      <c r="N26" s="260"/>
      <c r="O26" s="260"/>
      <c r="P26" s="211"/>
      <c r="Q26" s="261"/>
      <c r="R26" s="208" t="s">
        <v>842</v>
      </c>
      <c r="S26" s="215" t="str">
        <f t="shared" ca="1" si="3"/>
        <v>BO</v>
      </c>
      <c r="T26" s="215" t="str">
        <f ca="1">IF(B26="","",IF(ISERROR(MATCH($J26,[1]SorP!$B$1:$B$6230,0)),"",INDIRECT("'SorP'!$A$"&amp;MATCH($J26,[1]SorP!$B$1:$B$6230,0))))</f>
        <v>BO-L</v>
      </c>
      <c r="U26" s="231"/>
      <c r="V26" s="262">
        <f>IF(C26="",NA(),MATCH($B26&amp;$C26,'[1]Smelter Look-up'!$J:$J,0))</f>
        <v>412</v>
      </c>
      <c r="W26" s="263"/>
      <c r="X26" s="263">
        <f t="shared" si="1"/>
        <v>0</v>
      </c>
      <c r="Y26" s="263"/>
      <c r="Z26" s="263"/>
      <c r="AB26" s="265" t="str">
        <f t="shared" si="2"/>
        <v>TinEM Vinto</v>
      </c>
    </row>
    <row r="27" spans="1:28" s="264" customFormat="1" ht="63.75">
      <c r="A27" s="356" t="s">
        <v>749</v>
      </c>
      <c r="B27" s="208" t="s">
        <v>1132</v>
      </c>
      <c r="C27" s="212" t="s">
        <v>45</v>
      </c>
      <c r="D27" s="270"/>
      <c r="E27" s="208" t="s">
        <v>1100</v>
      </c>
      <c r="F27" s="208" t="s">
        <v>749</v>
      </c>
      <c r="G27" s="208" t="s">
        <v>13320</v>
      </c>
      <c r="H27" s="209">
        <v>0</v>
      </c>
      <c r="I27" s="210" t="s">
        <v>1727</v>
      </c>
      <c r="J27" s="210" t="s">
        <v>13704</v>
      </c>
      <c r="K27" s="260"/>
      <c r="L27" s="260"/>
      <c r="M27" s="260"/>
      <c r="N27" s="260"/>
      <c r="O27" s="260"/>
      <c r="P27" s="211"/>
      <c r="Q27" s="261"/>
      <c r="R27" s="208" t="s">
        <v>45</v>
      </c>
      <c r="S27" s="215" t="str">
        <f t="shared" ca="1" si="3"/>
        <v>CN</v>
      </c>
      <c r="T27" s="215" t="str">
        <f ca="1">IF(B27="","",IF(ISERROR(MATCH($J27,[1]SorP!$B$1:$B$6230,0)),"",INDIRECT("'SorP'!$A$"&amp;MATCH($J27,[1]SorP!$B$1:$B$6230,0))))</f>
        <v>CN-ZJ</v>
      </c>
      <c r="U27" s="231"/>
      <c r="V27" s="262">
        <f>IF(C27="",NA(),MATCH($B27&amp;$C27,'[1]Smelter Look-up'!$J:$J,0))</f>
        <v>321</v>
      </c>
      <c r="W27" s="263"/>
      <c r="X27" s="263">
        <f t="shared" si="1"/>
        <v>0</v>
      </c>
      <c r="Y27" s="263"/>
      <c r="Z27" s="263"/>
      <c r="AB27" s="265" t="str">
        <f t="shared" si="2"/>
        <v>TantalumF&amp;X Electro-Materials Ltd.</v>
      </c>
    </row>
    <row r="28" spans="1:28" s="264" customFormat="1" ht="25.5">
      <c r="A28" s="356" t="s">
        <v>769</v>
      </c>
      <c r="B28" s="208" t="s">
        <v>1131</v>
      </c>
      <c r="C28" s="212" t="s">
        <v>815</v>
      </c>
      <c r="D28" s="270"/>
      <c r="E28" s="208" t="s">
        <v>882</v>
      </c>
      <c r="F28" s="208" t="s">
        <v>769</v>
      </c>
      <c r="G28" s="208" t="s">
        <v>13320</v>
      </c>
      <c r="H28" s="209">
        <v>0</v>
      </c>
      <c r="I28" s="210" t="s">
        <v>1784</v>
      </c>
      <c r="J28" s="210" t="s">
        <v>9580</v>
      </c>
      <c r="K28" s="260"/>
      <c r="L28" s="260"/>
      <c r="M28" s="260"/>
      <c r="N28" s="260"/>
      <c r="O28" s="260"/>
      <c r="P28" s="211"/>
      <c r="Q28" s="261"/>
      <c r="R28" s="208" t="s">
        <v>815</v>
      </c>
      <c r="S28" s="215" t="str">
        <f t="shared" ca="1" si="3"/>
        <v>PL</v>
      </c>
      <c r="T28" s="215" t="str">
        <f ca="1">IF(B28="","",IF(ISERROR(MATCH($J28,[1]SorP!$B$1:$B$6230,0)),"",INDIRECT("'SorP'!$A$"&amp;MATCH($J28,[1]SorP!$B$1:$B$6230,0))))</f>
        <v>PL-18</v>
      </c>
      <c r="U28" s="231"/>
      <c r="V28" s="262">
        <f>IF(C28="",NA(),MATCH($B28&amp;$C28,'[1]Smelter Look-up'!$J:$J,0))</f>
        <v>421</v>
      </c>
      <c r="W28" s="263"/>
      <c r="X28" s="263">
        <f t="shared" si="1"/>
        <v>0</v>
      </c>
      <c r="Y28" s="263"/>
      <c r="Z28" s="263"/>
      <c r="AB28" s="265" t="str">
        <f t="shared" si="2"/>
        <v>TinFenix Metals</v>
      </c>
    </row>
    <row r="29" spans="1:28" s="264" customFormat="1" ht="89.25">
      <c r="A29" s="356" t="s">
        <v>770</v>
      </c>
      <c r="B29" s="208" t="s">
        <v>1131</v>
      </c>
      <c r="C29" s="212" t="s">
        <v>2158</v>
      </c>
      <c r="D29" s="270"/>
      <c r="E29" s="208" t="s">
        <v>1100</v>
      </c>
      <c r="F29" s="208" t="s">
        <v>770</v>
      </c>
      <c r="G29" s="208" t="s">
        <v>13320</v>
      </c>
      <c r="H29" s="209">
        <v>0</v>
      </c>
      <c r="I29" s="210" t="s">
        <v>2470</v>
      </c>
      <c r="J29" s="210" t="s">
        <v>13708</v>
      </c>
      <c r="K29" s="260"/>
      <c r="L29" s="260"/>
      <c r="M29" s="260"/>
      <c r="N29" s="260"/>
      <c r="O29" s="260"/>
      <c r="P29" s="211"/>
      <c r="Q29" s="261"/>
      <c r="R29" s="208" t="s">
        <v>2158</v>
      </c>
      <c r="S29" s="215" t="str">
        <f t="shared" ca="1" si="3"/>
        <v>CN</v>
      </c>
      <c r="T29" s="215" t="str">
        <f ca="1">IF(B29="","",IF(ISERROR(MATCH($J29,[1]SorP!$B$1:$B$6230,0)),"",INDIRECT("'SorP'!$A$"&amp;MATCH($J29,[1]SorP!$B$1:$B$6230,0))))</f>
        <v>CN-XJ</v>
      </c>
      <c r="U29" s="231"/>
      <c r="V29" s="262">
        <f>IF(C29="",NA(),MATCH($B29&amp;$C29,'[1]Smelter Look-up'!$J:$J,0))</f>
        <v>428</v>
      </c>
      <c r="W29" s="263"/>
      <c r="X29" s="263">
        <f t="shared" si="1"/>
        <v>0</v>
      </c>
      <c r="Y29" s="263"/>
      <c r="Z29" s="263"/>
      <c r="AB29" s="265" t="str">
        <f t="shared" si="2"/>
        <v>TinGejiu Non-Ferrous Metal Processing Co., Ltd.</v>
      </c>
    </row>
    <row r="30" spans="1:28" s="264" customFormat="1" ht="76.5">
      <c r="A30" s="356" t="s">
        <v>796</v>
      </c>
      <c r="B30" s="208" t="s">
        <v>1133</v>
      </c>
      <c r="C30" s="212" t="s">
        <v>1</v>
      </c>
      <c r="D30" s="270"/>
      <c r="E30" s="208" t="s">
        <v>2456</v>
      </c>
      <c r="F30" s="208" t="s">
        <v>796</v>
      </c>
      <c r="G30" s="208" t="s">
        <v>13320</v>
      </c>
      <c r="H30" s="209">
        <v>0</v>
      </c>
      <c r="I30" s="210" t="s">
        <v>1840</v>
      </c>
      <c r="J30" s="210" t="s">
        <v>1748</v>
      </c>
      <c r="K30" s="260"/>
      <c r="L30" s="260"/>
      <c r="M30" s="260"/>
      <c r="N30" s="260"/>
      <c r="O30" s="260"/>
      <c r="P30" s="211"/>
      <c r="Q30" s="261"/>
      <c r="R30" s="208" t="s">
        <v>1</v>
      </c>
      <c r="S30" s="215" t="str">
        <f t="shared" ca="1" si="3"/>
        <v>US</v>
      </c>
      <c r="T30" s="215" t="str">
        <f ca="1">IF(B30="","",IF(ISERROR(MATCH($J30,[1]SorP!$B$1:$B$6230,0)),"",INDIRECT("'SorP'!$A$"&amp;MATCH($J30,[1]SorP!$B$1:$B$6230,0))))</f>
        <v>US-PA</v>
      </c>
      <c r="U30" s="231"/>
      <c r="V30" s="262">
        <f>IF(C30="",NA(),MATCH($B30&amp;$C30,'[1]Smelter Look-up'!$J:$J,0))</f>
        <v>560</v>
      </c>
      <c r="W30" s="263"/>
      <c r="X30" s="263">
        <f t="shared" si="1"/>
        <v>0</v>
      </c>
      <c r="Y30" s="263"/>
      <c r="Z30" s="263"/>
      <c r="AB30" s="265" t="str">
        <f t="shared" si="2"/>
        <v>TungstenGlobal Tungsten &amp; Powders Corp.</v>
      </c>
    </row>
    <row r="31" spans="1:28" s="264" customFormat="1" ht="51">
      <c r="A31" s="356" t="s">
        <v>678</v>
      </c>
      <c r="B31" s="208" t="s">
        <v>1130</v>
      </c>
      <c r="C31" s="212" t="s">
        <v>1039</v>
      </c>
      <c r="D31" s="270"/>
      <c r="E31" s="208" t="s">
        <v>1101</v>
      </c>
      <c r="F31" s="208" t="s">
        <v>678</v>
      </c>
      <c r="G31" s="208" t="s">
        <v>13320</v>
      </c>
      <c r="H31" s="209">
        <v>0</v>
      </c>
      <c r="I31" s="210" t="s">
        <v>1549</v>
      </c>
      <c r="J31" s="210" t="s">
        <v>1550</v>
      </c>
      <c r="K31" s="260"/>
      <c r="L31" s="260"/>
      <c r="M31" s="260"/>
      <c r="N31" s="260"/>
      <c r="O31" s="260"/>
      <c r="P31" s="211"/>
      <c r="Q31" s="261"/>
      <c r="R31" s="208" t="s">
        <v>1039</v>
      </c>
      <c r="S31" s="215" t="str">
        <f t="shared" ca="1" si="3"/>
        <v>DE</v>
      </c>
      <c r="T31" s="215" t="str">
        <f ca="1">IF(B31="","",IF(ISERROR(MATCH($J31,[1]SorP!$B$1:$B$6230,0)),"",INDIRECT("'SorP'!$A$"&amp;MATCH($J31,[1]SorP!$B$1:$B$6230,0))))</f>
        <v>DE-BW</v>
      </c>
      <c r="U31" s="231"/>
      <c r="V31" s="262">
        <f>IF(C31="",NA(),MATCH($B31&amp;$C31,'[1]Smelter Look-up'!$J:$J,0))</f>
        <v>97</v>
      </c>
      <c r="W31" s="263"/>
      <c r="X31" s="263">
        <f t="shared" si="1"/>
        <v>0</v>
      </c>
      <c r="Y31" s="263"/>
      <c r="Z31" s="263"/>
      <c r="AB31" s="265" t="str">
        <f t="shared" si="2"/>
        <v>GoldHeimerle + Meule GmbH</v>
      </c>
    </row>
    <row r="32" spans="1:28" s="264" customFormat="1" ht="76.5">
      <c r="A32" s="356" t="s">
        <v>679</v>
      </c>
      <c r="B32" s="208" t="s">
        <v>1130</v>
      </c>
      <c r="C32" s="212" t="s">
        <v>2524</v>
      </c>
      <c r="D32" s="270"/>
      <c r="E32" s="208" t="s">
        <v>1100</v>
      </c>
      <c r="F32" s="208" t="s">
        <v>679</v>
      </c>
      <c r="G32" s="208" t="s">
        <v>13320</v>
      </c>
      <c r="H32" s="209">
        <v>0</v>
      </c>
      <c r="I32" s="210" t="s">
        <v>1595</v>
      </c>
      <c r="J32" s="210" t="s">
        <v>13923</v>
      </c>
      <c r="K32" s="260"/>
      <c r="L32" s="260"/>
      <c r="M32" s="260"/>
      <c r="N32" s="260"/>
      <c r="O32" s="260"/>
      <c r="P32" s="211"/>
      <c r="Q32" s="261"/>
      <c r="R32" s="208" t="s">
        <v>2524</v>
      </c>
      <c r="S32" s="215" t="str">
        <f t="shared" ca="1" si="3"/>
        <v>CN</v>
      </c>
      <c r="T32" s="215" t="str">
        <f ca="1">IF(B32="","",IF(ISERROR(MATCH($J32,[1]SorP!$B$1:$B$6230,0)),"",INDIRECT("'SorP'!$A$"&amp;MATCH($J32,[1]SorP!$B$1:$B$6230,0))))</f>
        <v>CN-MO</v>
      </c>
      <c r="U32" s="231"/>
      <c r="V32" s="262">
        <f>IF(C32="",NA(),MATCH($B32&amp;$C32,'[1]Smelter Look-up'!$J:$J,0))</f>
        <v>103</v>
      </c>
      <c r="W32" s="263"/>
      <c r="X32" s="263">
        <f t="shared" si="1"/>
        <v>0</v>
      </c>
      <c r="Y32" s="263"/>
      <c r="Z32" s="263"/>
      <c r="AB32" s="265" t="str">
        <f t="shared" si="2"/>
        <v>GoldHeraeus Metals Hong Kong Ltd.</v>
      </c>
    </row>
    <row r="33" spans="1:28" s="264" customFormat="1" ht="63.75">
      <c r="A33" s="357" t="s">
        <v>680</v>
      </c>
      <c r="B33" s="208" t="s">
        <v>1130</v>
      </c>
      <c r="C33" s="212" t="s">
        <v>15159</v>
      </c>
      <c r="D33" s="270"/>
      <c r="E33" s="208" t="s">
        <v>1101</v>
      </c>
      <c r="F33" s="208" t="s">
        <v>680</v>
      </c>
      <c r="G33" s="208" t="s">
        <v>13320</v>
      </c>
      <c r="H33" s="209">
        <v>0</v>
      </c>
      <c r="I33" s="210" t="s">
        <v>1596</v>
      </c>
      <c r="J33" s="210" t="s">
        <v>4268</v>
      </c>
      <c r="K33" s="260"/>
      <c r="L33" s="260"/>
      <c r="M33" s="260"/>
      <c r="N33" s="260"/>
      <c r="O33" s="260"/>
      <c r="P33" s="211"/>
      <c r="Q33" s="261"/>
      <c r="R33" s="208" t="s">
        <v>15159</v>
      </c>
      <c r="S33" s="215" t="str">
        <f t="shared" ca="1" si="3"/>
        <v>DE</v>
      </c>
      <c r="T33" s="215" t="str">
        <f ca="1">IF(B33="","",IF(ISERROR(MATCH($J33,[1]SorP!$B$1:$B$6230,0)),"",INDIRECT("'SorP'!$A$"&amp;MATCH($J33,[1]SorP!$B$1:$B$6230,0))))</f>
        <v>DE-SN</v>
      </c>
      <c r="U33" s="231"/>
      <c r="V33" s="262">
        <f>IF(C33="",NA(),MATCH($B33&amp;$C33,'[1]Smelter Look-up'!$J:$J,0))</f>
        <v>101</v>
      </c>
      <c r="W33" s="263"/>
      <c r="X33" s="263">
        <f t="shared" si="1"/>
        <v>0</v>
      </c>
      <c r="Y33" s="263"/>
      <c r="Z33" s="263"/>
      <c r="AB33" s="265" t="str">
        <f t="shared" si="2"/>
        <v>GoldHeraeus Germany GmbH Co. KG</v>
      </c>
    </row>
    <row r="34" spans="1:28" s="264" customFormat="1" ht="76.5">
      <c r="A34" s="356" t="s">
        <v>797</v>
      </c>
      <c r="B34" s="208" t="s">
        <v>1133</v>
      </c>
      <c r="C34" s="212" t="s">
        <v>2230</v>
      </c>
      <c r="D34" s="270"/>
      <c r="E34" s="208" t="s">
        <v>1100</v>
      </c>
      <c r="F34" s="208" t="s">
        <v>797</v>
      </c>
      <c r="G34" s="208" t="s">
        <v>13320</v>
      </c>
      <c r="H34" s="209">
        <v>0</v>
      </c>
      <c r="I34" s="210" t="s">
        <v>2148</v>
      </c>
      <c r="J34" s="210" t="s">
        <v>13703</v>
      </c>
      <c r="K34" s="260"/>
      <c r="L34" s="260"/>
      <c r="M34" s="260"/>
      <c r="N34" s="260"/>
      <c r="O34" s="260"/>
      <c r="P34" s="211"/>
      <c r="Q34" s="261"/>
      <c r="R34" s="208" t="s">
        <v>2230</v>
      </c>
      <c r="S34" s="215" t="str">
        <f t="shared" ca="1" si="3"/>
        <v>CN</v>
      </c>
      <c r="T34" s="215" t="str">
        <f ca="1">IF(B34="","",IF(ISERROR(MATCH($J34,[1]SorP!$B$1:$B$6230,0)),"",INDIRECT("'SorP'!$A$"&amp;MATCH($J34,[1]SorP!$B$1:$B$6230,0))))</f>
        <v>CN-YN</v>
      </c>
      <c r="U34" s="231"/>
      <c r="V34" s="262">
        <f>IF(C34="",NA(),MATCH($B34&amp;$C34,'[1]Smelter Look-up'!$J:$J,0))</f>
        <v>567</v>
      </c>
      <c r="W34" s="263"/>
      <c r="X34" s="263">
        <f t="shared" si="1"/>
        <v>0</v>
      </c>
      <c r="Y34" s="263"/>
      <c r="Z34" s="263"/>
      <c r="AB34" s="265" t="str">
        <f t="shared" si="2"/>
        <v>TungstenHunan Chenzhou Mining Co., Ltd.</v>
      </c>
    </row>
    <row r="35" spans="1:28" s="264" customFormat="1" ht="76.5">
      <c r="A35" s="356" t="s">
        <v>684</v>
      </c>
      <c r="B35" s="208" t="s">
        <v>1130</v>
      </c>
      <c r="C35" s="212" t="s">
        <v>1228</v>
      </c>
      <c r="D35" s="270"/>
      <c r="E35" s="208" t="s">
        <v>1108</v>
      </c>
      <c r="F35" s="208" t="s">
        <v>684</v>
      </c>
      <c r="G35" s="208" t="s">
        <v>13320</v>
      </c>
      <c r="H35" s="209">
        <v>0</v>
      </c>
      <c r="I35" s="210" t="s">
        <v>1601</v>
      </c>
      <c r="J35" s="210" t="s">
        <v>1587</v>
      </c>
      <c r="K35" s="260"/>
      <c r="L35" s="260"/>
      <c r="M35" s="260"/>
      <c r="N35" s="260"/>
      <c r="O35" s="260"/>
      <c r="P35" s="211"/>
      <c r="Q35" s="261"/>
      <c r="R35" s="208" t="s">
        <v>1228</v>
      </c>
      <c r="S35" s="215" t="str">
        <f t="shared" ca="1" si="3"/>
        <v>JP</v>
      </c>
      <c r="T35" s="215" t="str">
        <f ca="1">IF(B35="","",IF(ISERROR(MATCH($J35,[1]SorP!$B$1:$B$6230,0)),"",INDIRECT("'SorP'!$A$"&amp;MATCH($J35,[1]SorP!$B$1:$B$6230,0))))</f>
        <v>JP-08</v>
      </c>
      <c r="U35" s="231"/>
      <c r="V35" s="262">
        <f>IF(C35="",NA(),MATCH($B35&amp;$C35,'[1]Smelter Look-up'!$J:$J,0))</f>
        <v>114</v>
      </c>
      <c r="W35" s="263"/>
      <c r="X35" s="263">
        <f t="shared" si="1"/>
        <v>0</v>
      </c>
      <c r="Y35" s="263"/>
      <c r="Z35" s="263"/>
      <c r="AB35" s="265" t="str">
        <f t="shared" si="2"/>
        <v>GoldIshifuku Metal Industry Co., Ltd.</v>
      </c>
    </row>
    <row r="36" spans="1:28" s="264" customFormat="1" ht="51">
      <c r="A36" s="356" t="s">
        <v>685</v>
      </c>
      <c r="B36" s="208" t="s">
        <v>1130</v>
      </c>
      <c r="C36" s="212" t="s">
        <v>1235</v>
      </c>
      <c r="D36" s="270"/>
      <c r="E36" s="208" t="s">
        <v>889</v>
      </c>
      <c r="F36" s="208" t="s">
        <v>685</v>
      </c>
      <c r="G36" s="208" t="s">
        <v>13320</v>
      </c>
      <c r="H36" s="209">
        <v>0</v>
      </c>
      <c r="I36" s="210" t="s">
        <v>1602</v>
      </c>
      <c r="J36" s="210" t="s">
        <v>11347</v>
      </c>
      <c r="K36" s="260"/>
      <c r="L36" s="260"/>
      <c r="M36" s="260"/>
      <c r="N36" s="260"/>
      <c r="O36" s="260"/>
      <c r="P36" s="211"/>
      <c r="Q36" s="261"/>
      <c r="R36" s="208" t="s">
        <v>1235</v>
      </c>
      <c r="S36" s="215" t="str">
        <f t="shared" ca="1" si="3"/>
        <v>TR</v>
      </c>
      <c r="T36" s="215" t="str">
        <f ca="1">IF(B36="","",IF(ISERROR(MATCH($J36,[1]SorP!$B$1:$B$6230,0)),"",INDIRECT("'SorP'!$A$"&amp;MATCH($J36,[1]SorP!$B$1:$B$6230,0))))</f>
        <v>TR-09</v>
      </c>
      <c r="U36" s="231"/>
      <c r="V36" s="262">
        <f>IF(C36="",NA(),MATCH($B36&amp;$C36,'[1]Smelter Look-up'!$J:$J,0))</f>
        <v>115</v>
      </c>
      <c r="W36" s="263"/>
      <c r="X36" s="263">
        <f t="shared" si="1"/>
        <v>0</v>
      </c>
      <c r="Y36" s="263"/>
      <c r="Z36" s="263"/>
      <c r="AB36" s="265" t="str">
        <f t="shared" si="2"/>
        <v>GoldIstanbul Gold Refinery</v>
      </c>
    </row>
    <row r="37" spans="1:28" s="264" customFormat="1" ht="114.75">
      <c r="A37" s="356" t="s">
        <v>800</v>
      </c>
      <c r="B37" s="208" t="s">
        <v>1133</v>
      </c>
      <c r="C37" s="212" t="s">
        <v>149</v>
      </c>
      <c r="D37" s="270"/>
      <c r="E37" s="208" t="s">
        <v>1100</v>
      </c>
      <c r="F37" s="208" t="s">
        <v>800</v>
      </c>
      <c r="G37" s="208" t="s">
        <v>13320</v>
      </c>
      <c r="H37" s="209">
        <v>0</v>
      </c>
      <c r="I37" s="210" t="s">
        <v>1786</v>
      </c>
      <c r="J37" s="210" t="s">
        <v>13699</v>
      </c>
      <c r="K37" s="260"/>
      <c r="L37" s="260"/>
      <c r="M37" s="260"/>
      <c r="N37" s="260"/>
      <c r="O37" s="260"/>
      <c r="P37" s="211"/>
      <c r="Q37" s="261"/>
      <c r="R37" s="208" t="s">
        <v>149</v>
      </c>
      <c r="S37" s="215" t="str">
        <f t="shared" ref="S37:S67" ca="1" si="4">IF(B37="","",IF(ISERROR(MATCH($E37,CL,0)),"Unknown",INDIRECT("'C'!$A$"&amp;MATCH($E37,CL,0)+1)))</f>
        <v>CN</v>
      </c>
      <c r="T37" s="215" t="str">
        <f ca="1">IF(B37="","",IF(ISERROR(MATCH($J37,[1]SorP!$B$1:$B$6230,0)),"",INDIRECT("'SorP'!$A$"&amp;MATCH($J37,[1]SorP!$B$1:$B$6230,0))))</f>
        <v>CN-SD</v>
      </c>
      <c r="U37" s="231"/>
      <c r="V37" s="262">
        <f>IF(C37="",NA(),MATCH($B37&amp;$C37,'[1]Smelter Look-up'!$J:$J,0))</f>
        <v>556</v>
      </c>
      <c r="W37" s="263"/>
      <c r="X37" s="263">
        <f t="shared" si="1"/>
        <v>0</v>
      </c>
      <c r="Y37" s="263"/>
      <c r="Z37" s="263"/>
      <c r="AB37" s="265" t="str">
        <f t="shared" si="2"/>
        <v>TungstenGanzhou Huaxing Tungsten Products Co., Ltd.</v>
      </c>
    </row>
    <row r="38" spans="1:28" s="264" customFormat="1" ht="102">
      <c r="A38" s="356" t="s">
        <v>752</v>
      </c>
      <c r="B38" s="208" t="s">
        <v>1132</v>
      </c>
      <c r="C38" s="212" t="s">
        <v>4</v>
      </c>
      <c r="D38" s="270"/>
      <c r="E38" s="208" t="s">
        <v>1100</v>
      </c>
      <c r="F38" s="208" t="s">
        <v>752</v>
      </c>
      <c r="G38" s="208" t="s">
        <v>13320</v>
      </c>
      <c r="H38" s="209">
        <v>0</v>
      </c>
      <c r="I38" s="210" t="s">
        <v>1730</v>
      </c>
      <c r="J38" s="210" t="s">
        <v>13699</v>
      </c>
      <c r="K38" s="260"/>
      <c r="L38" s="260"/>
      <c r="M38" s="260"/>
      <c r="N38" s="260"/>
      <c r="O38" s="260"/>
      <c r="P38" s="211"/>
      <c r="Q38" s="261"/>
      <c r="R38" s="208" t="s">
        <v>4</v>
      </c>
      <c r="S38" s="215" t="str">
        <f t="shared" ca="1" si="4"/>
        <v>CN</v>
      </c>
      <c r="T38" s="215" t="str">
        <f ca="1">IF(B38="","",IF(ISERROR(MATCH($J38,[1]SorP!$B$1:$B$6230,0)),"",INDIRECT("'SorP'!$A$"&amp;MATCH($J38,[1]SorP!$B$1:$B$6230,0))))</f>
        <v>CN-SD</v>
      </c>
      <c r="U38" s="231"/>
      <c r="V38" s="262">
        <f>IF(C38="",NA(),MATCH($B38&amp;$C38,'[1]Smelter Look-up'!$J:$J,0))</f>
        <v>335</v>
      </c>
      <c r="W38" s="263"/>
      <c r="X38" s="263">
        <f t="shared" si="1"/>
        <v>0</v>
      </c>
      <c r="Y38" s="263"/>
      <c r="Z38" s="263"/>
      <c r="AB38" s="265" t="str">
        <f t="shared" si="2"/>
        <v>TantalumJiuJiang JinXin Nonferrous Metals Co., Ltd.</v>
      </c>
    </row>
    <row r="39" spans="1:28" s="264" customFormat="1" ht="76.5">
      <c r="A39" s="356" t="s">
        <v>753</v>
      </c>
      <c r="B39" s="208" t="s">
        <v>1132</v>
      </c>
      <c r="C39" s="212" t="s">
        <v>46</v>
      </c>
      <c r="D39" s="270"/>
      <c r="E39" s="208" t="s">
        <v>1100</v>
      </c>
      <c r="F39" s="208" t="s">
        <v>753</v>
      </c>
      <c r="G39" s="208" t="s">
        <v>13320</v>
      </c>
      <c r="H39" s="209">
        <v>0</v>
      </c>
      <c r="I39" s="210" t="s">
        <v>1730</v>
      </c>
      <c r="J39" s="210" t="s">
        <v>13699</v>
      </c>
      <c r="K39" s="260"/>
      <c r="L39" s="260"/>
      <c r="M39" s="260"/>
      <c r="N39" s="260"/>
      <c r="O39" s="260"/>
      <c r="P39" s="211"/>
      <c r="Q39" s="261"/>
      <c r="R39" s="208" t="s">
        <v>46</v>
      </c>
      <c r="S39" s="215" t="str">
        <f t="shared" ca="1" si="4"/>
        <v>CN</v>
      </c>
      <c r="T39" s="215" t="str">
        <f ca="1">IF(B39="","",IF(ISERROR(MATCH($J39,[1]SorP!$B$1:$B$6230,0)),"",INDIRECT("'SorP'!$A$"&amp;MATCH($J39,[1]SorP!$B$1:$B$6230,0))))</f>
        <v>CN-SD</v>
      </c>
      <c r="U39" s="231"/>
      <c r="V39" s="262">
        <f>IF(C39="",NA(),MATCH($B39&amp;$C39,'[1]Smelter Look-up'!$J:$J,0))</f>
        <v>337</v>
      </c>
      <c r="W39" s="263"/>
      <c r="X39" s="263">
        <f t="shared" si="1"/>
        <v>0</v>
      </c>
      <c r="Y39" s="263"/>
      <c r="Z39" s="263"/>
      <c r="AB39" s="265" t="str">
        <f t="shared" si="2"/>
        <v>TantalumJiujiang Tanbre Co., Ltd.</v>
      </c>
    </row>
    <row r="40" spans="1:28" s="264" customFormat="1" ht="63.75">
      <c r="A40" s="356" t="s">
        <v>688</v>
      </c>
      <c r="B40" s="208" t="s">
        <v>1130</v>
      </c>
      <c r="C40" s="212" t="s">
        <v>2215</v>
      </c>
      <c r="D40" s="270"/>
      <c r="E40" s="208" t="s">
        <v>2456</v>
      </c>
      <c r="F40" s="208" t="s">
        <v>688</v>
      </c>
      <c r="G40" s="208" t="s">
        <v>13320</v>
      </c>
      <c r="H40" s="209">
        <v>0</v>
      </c>
      <c r="I40" s="210" t="s">
        <v>1606</v>
      </c>
      <c r="J40" s="210" t="s">
        <v>1607</v>
      </c>
      <c r="K40" s="260"/>
      <c r="L40" s="260"/>
      <c r="M40" s="260"/>
      <c r="N40" s="260"/>
      <c r="O40" s="260"/>
      <c r="P40" s="211"/>
      <c r="Q40" s="261"/>
      <c r="R40" s="208" t="s">
        <v>2215</v>
      </c>
      <c r="S40" s="215" t="str">
        <f t="shared" ca="1" si="4"/>
        <v>US</v>
      </c>
      <c r="T40" s="215" t="str">
        <f ca="1">IF(B40="","",IF(ISERROR(MATCH($J40,[1]SorP!$B$1:$B$6230,0)),"",INDIRECT("'SorP'!$A$"&amp;MATCH($J40,[1]SorP!$B$1:$B$6230,0))))</f>
        <v>US-ND</v>
      </c>
      <c r="U40" s="231"/>
      <c r="V40" s="262">
        <f>IF(C40="",NA(),MATCH($B40&amp;$C40,'[1]Smelter Look-up'!$J:$J,0))</f>
        <v>28</v>
      </c>
      <c r="W40" s="263"/>
      <c r="X40" s="263">
        <f t="shared" si="1"/>
        <v>0</v>
      </c>
      <c r="Y40" s="263"/>
      <c r="Z40" s="263"/>
      <c r="AB40" s="265" t="str">
        <f t="shared" si="2"/>
        <v>GoldAsahi Refining USA Inc.</v>
      </c>
    </row>
    <row r="41" spans="1:28" s="264" customFormat="1" ht="63.75">
      <c r="A41" s="356" t="s">
        <v>689</v>
      </c>
      <c r="B41" s="208" t="s">
        <v>1130</v>
      </c>
      <c r="C41" s="212" t="s">
        <v>2307</v>
      </c>
      <c r="D41" s="270"/>
      <c r="E41" s="208" t="s">
        <v>1097</v>
      </c>
      <c r="F41" s="208" t="s">
        <v>689</v>
      </c>
      <c r="G41" s="208" t="s">
        <v>13320</v>
      </c>
      <c r="H41" s="209">
        <v>0</v>
      </c>
      <c r="I41" s="210" t="s">
        <v>1609</v>
      </c>
      <c r="J41" s="210" t="s">
        <v>1610</v>
      </c>
      <c r="K41" s="260"/>
      <c r="L41" s="260"/>
      <c r="M41" s="260"/>
      <c r="N41" s="260"/>
      <c r="O41" s="260"/>
      <c r="P41" s="211"/>
      <c r="Q41" s="261"/>
      <c r="R41" s="208" t="s">
        <v>2307</v>
      </c>
      <c r="S41" s="215" t="str">
        <f t="shared" ca="1" si="4"/>
        <v>CA</v>
      </c>
      <c r="T41" s="215" t="str">
        <f ca="1">IF(B41="","",IF(ISERROR(MATCH($J41,[1]SorP!$B$1:$B$6230,0)),"",INDIRECT("'SorP'!$A$"&amp;MATCH($J41,[1]SorP!$B$1:$B$6230,0))))</f>
        <v>CA-MB</v>
      </c>
      <c r="U41" s="231"/>
      <c r="V41" s="262">
        <f>IF(C41="",NA(),MATCH($B41&amp;$C41,'[1]Smelter Look-up'!$J:$J,0))</f>
        <v>27</v>
      </c>
      <c r="W41" s="263"/>
      <c r="X41" s="263">
        <f t="shared" si="1"/>
        <v>0</v>
      </c>
      <c r="Y41" s="263"/>
      <c r="Z41" s="263"/>
      <c r="AB41" s="265" t="str">
        <f t="shared" si="2"/>
        <v>GoldAsahi Refining Canada Ltd.</v>
      </c>
    </row>
    <row r="42" spans="1:28" s="264" customFormat="1" ht="76.5">
      <c r="A42" s="356" t="s">
        <v>692</v>
      </c>
      <c r="B42" s="208" t="s">
        <v>1130</v>
      </c>
      <c r="C42" s="212" t="s">
        <v>55</v>
      </c>
      <c r="D42" s="270"/>
      <c r="E42" s="208" t="s">
        <v>1108</v>
      </c>
      <c r="F42" s="208" t="s">
        <v>692</v>
      </c>
      <c r="G42" s="208" t="s">
        <v>13320</v>
      </c>
      <c r="H42" s="209">
        <v>0</v>
      </c>
      <c r="I42" s="210" t="s">
        <v>2386</v>
      </c>
      <c r="J42" s="210" t="s">
        <v>6715</v>
      </c>
      <c r="K42" s="260"/>
      <c r="L42" s="260"/>
      <c r="M42" s="260"/>
      <c r="N42" s="260"/>
      <c r="O42" s="260"/>
      <c r="P42" s="211"/>
      <c r="Q42" s="261"/>
      <c r="R42" s="208" t="s">
        <v>55</v>
      </c>
      <c r="S42" s="215" t="str">
        <f t="shared" ca="1" si="4"/>
        <v>JP</v>
      </c>
      <c r="T42" s="215" t="str">
        <f ca="1">IF(B42="","",IF(ISERROR(MATCH($J42,[1]SorP!$B$1:$B$6230,0)),"",INDIRECT("'SorP'!$A$"&amp;MATCH($J42,[1]SorP!$B$1:$B$6230,0))))</f>
        <v>JP-19</v>
      </c>
      <c r="U42" s="231"/>
      <c r="V42" s="262">
        <f>IF(C42="",NA(),MATCH($B42&amp;$C42,'[1]Smelter Look-up'!$J:$J,0))</f>
        <v>128</v>
      </c>
      <c r="W42" s="263"/>
      <c r="X42" s="263">
        <f t="shared" si="1"/>
        <v>0</v>
      </c>
      <c r="Y42" s="263"/>
      <c r="Z42" s="263"/>
      <c r="AB42" s="265" t="str">
        <f t="shared" si="2"/>
        <v>GoldJX Nippon Mining &amp; Metals Co., Ltd.</v>
      </c>
    </row>
    <row r="43" spans="1:28" s="264" customFormat="1" ht="51">
      <c r="A43" s="356" t="s">
        <v>801</v>
      </c>
      <c r="B43" s="208" t="s">
        <v>1133</v>
      </c>
      <c r="C43" s="212" t="s">
        <v>150</v>
      </c>
      <c r="D43" s="270"/>
      <c r="E43" s="208" t="s">
        <v>2456</v>
      </c>
      <c r="F43" s="208" t="s">
        <v>801</v>
      </c>
      <c r="G43" s="208" t="s">
        <v>13320</v>
      </c>
      <c r="H43" s="209">
        <v>0</v>
      </c>
      <c r="I43" s="210" t="s">
        <v>1842</v>
      </c>
      <c r="J43" s="210" t="s">
        <v>1768</v>
      </c>
      <c r="K43" s="260"/>
      <c r="L43" s="260"/>
      <c r="M43" s="260"/>
      <c r="N43" s="260"/>
      <c r="O43" s="260"/>
      <c r="P43" s="211"/>
      <c r="Q43" s="261"/>
      <c r="R43" s="208" t="s">
        <v>150</v>
      </c>
      <c r="S43" s="215" t="str">
        <f t="shared" ca="1" si="4"/>
        <v>US</v>
      </c>
      <c r="T43" s="215" t="str">
        <f ca="1">IF(B43="","",IF(ISERROR(MATCH($J43,[1]SorP!$B$1:$B$6230,0)),"",INDIRECT("'SorP'!$A$"&amp;MATCH($J43,[1]SorP!$B$1:$B$6230,0))))</f>
        <v>US-VA</v>
      </c>
      <c r="U43" s="231"/>
      <c r="V43" s="262">
        <f>IF(C43="",NA(),MATCH($B43&amp;$C43,'[1]Smelter Look-up'!$J:$J,0))</f>
        <v>582</v>
      </c>
      <c r="W43" s="263"/>
      <c r="X43" s="263">
        <f t="shared" si="1"/>
        <v>0</v>
      </c>
      <c r="Y43" s="263"/>
      <c r="Z43" s="263"/>
      <c r="AB43" s="265" t="str">
        <f t="shared" si="2"/>
        <v>TungstenKennametal Fallon</v>
      </c>
    </row>
    <row r="44" spans="1:28" s="264" customFormat="1" ht="63.75">
      <c r="A44" s="356" t="s">
        <v>695</v>
      </c>
      <c r="B44" s="208" t="s">
        <v>1130</v>
      </c>
      <c r="C44" s="212" t="s">
        <v>694</v>
      </c>
      <c r="D44" s="270"/>
      <c r="E44" s="208" t="s">
        <v>2456</v>
      </c>
      <c r="F44" s="208" t="s">
        <v>695</v>
      </c>
      <c r="G44" s="208" t="s">
        <v>13320</v>
      </c>
      <c r="H44" s="209">
        <v>0</v>
      </c>
      <c r="I44" s="210" t="s">
        <v>1614</v>
      </c>
      <c r="J44" s="210" t="s">
        <v>1607</v>
      </c>
      <c r="K44" s="260"/>
      <c r="L44" s="260"/>
      <c r="M44" s="260"/>
      <c r="N44" s="260"/>
      <c r="O44" s="260"/>
      <c r="P44" s="211"/>
      <c r="Q44" s="261"/>
      <c r="R44" s="208" t="s">
        <v>694</v>
      </c>
      <c r="S44" s="215" t="str">
        <f t="shared" ca="1" si="4"/>
        <v>US</v>
      </c>
      <c r="T44" s="215" t="str">
        <f ca="1">IF(B44="","",IF(ISERROR(MATCH($J44,[1]SorP!$B$1:$B$6230,0)),"",INDIRECT("'SorP'!$A$"&amp;MATCH($J44,[1]SorP!$B$1:$B$6230,0))))</f>
        <v>US-ND</v>
      </c>
      <c r="U44" s="231"/>
      <c r="V44" s="262">
        <f>IF(C44="",NA(),MATCH($B44&amp;$C44,'[1]Smelter Look-up'!$J:$J,0))</f>
        <v>133</v>
      </c>
      <c r="W44" s="263"/>
      <c r="X44" s="263">
        <f t="shared" si="1"/>
        <v>0</v>
      </c>
      <c r="Y44" s="263"/>
      <c r="Z44" s="263"/>
      <c r="AB44" s="265" t="str">
        <f t="shared" si="2"/>
        <v>GoldKennecott Utah Copper LLC</v>
      </c>
    </row>
    <row r="45" spans="1:28" s="264" customFormat="1" ht="63.75">
      <c r="A45" s="356" t="s">
        <v>696</v>
      </c>
      <c r="B45" s="208" t="s">
        <v>1130</v>
      </c>
      <c r="C45" s="212" t="s">
        <v>2161</v>
      </c>
      <c r="D45" s="270"/>
      <c r="E45" s="208" t="s">
        <v>1108</v>
      </c>
      <c r="F45" s="208" t="s">
        <v>696</v>
      </c>
      <c r="G45" s="208" t="s">
        <v>13320</v>
      </c>
      <c r="H45" s="209">
        <v>0</v>
      </c>
      <c r="I45" s="210" t="s">
        <v>1615</v>
      </c>
      <c r="J45" s="210" t="s">
        <v>1587</v>
      </c>
      <c r="K45" s="260"/>
      <c r="L45" s="260"/>
      <c r="M45" s="260"/>
      <c r="N45" s="260"/>
      <c r="O45" s="260"/>
      <c r="P45" s="211"/>
      <c r="Q45" s="261"/>
      <c r="R45" s="208" t="s">
        <v>2161</v>
      </c>
      <c r="S45" s="215" t="str">
        <f t="shared" ca="1" si="4"/>
        <v>JP</v>
      </c>
      <c r="T45" s="215" t="str">
        <f ca="1">IF(B45="","",IF(ISERROR(MATCH($J45,[1]SorP!$B$1:$B$6230,0)),"",INDIRECT("'SorP'!$A$"&amp;MATCH($J45,[1]SorP!$B$1:$B$6230,0))))</f>
        <v>JP-08</v>
      </c>
      <c r="U45" s="231"/>
      <c r="V45" s="262">
        <f>IF(C45="",NA(),MATCH($B45&amp;$C45,'[1]Smelter Look-up'!$J:$J,0))</f>
        <v>137</v>
      </c>
      <c r="W45" s="263"/>
      <c r="X45" s="263">
        <f t="shared" si="1"/>
        <v>0</v>
      </c>
      <c r="Y45" s="263"/>
      <c r="Z45" s="263"/>
      <c r="AB45" s="265" t="str">
        <f t="shared" si="2"/>
        <v>GoldKojima Chemicals Co., Ltd.</v>
      </c>
    </row>
    <row r="46" spans="1:28" s="264" customFormat="1" ht="63.75">
      <c r="A46" s="356" t="s">
        <v>773</v>
      </c>
      <c r="B46" s="208" t="s">
        <v>1131</v>
      </c>
      <c r="C46" s="212" t="s">
        <v>1327</v>
      </c>
      <c r="D46" s="270"/>
      <c r="E46" s="208" t="s">
        <v>1100</v>
      </c>
      <c r="F46" s="208" t="s">
        <v>773</v>
      </c>
      <c r="G46" s="208" t="s">
        <v>13320</v>
      </c>
      <c r="H46" s="209">
        <v>0</v>
      </c>
      <c r="I46" s="210" t="s">
        <v>1788</v>
      </c>
      <c r="J46" s="210" t="s">
        <v>13683</v>
      </c>
      <c r="K46" s="260"/>
      <c r="L46" s="260"/>
      <c r="M46" s="260"/>
      <c r="N46" s="260"/>
      <c r="O46" s="260"/>
      <c r="P46" s="211"/>
      <c r="Q46" s="261"/>
      <c r="R46" s="208" t="s">
        <v>1327</v>
      </c>
      <c r="S46" s="215" t="str">
        <f t="shared" ca="1" si="4"/>
        <v>CN</v>
      </c>
      <c r="T46" s="215" t="str">
        <f ca="1">IF(B46="","",IF(ISERROR(MATCH($J46,[1]SorP!$B$1:$B$6230,0)),"",INDIRECT("'SorP'!$A$"&amp;MATCH($J46,[1]SorP!$B$1:$B$6230,0))))</f>
        <v>CN-FJ</v>
      </c>
      <c r="U46" s="231"/>
      <c r="V46" s="262">
        <f>IF(C46="",NA(),MATCH($B46&amp;$C46,'[1]Smelter Look-up'!$J:$J,0))</f>
        <v>395</v>
      </c>
      <c r="W46" s="263"/>
      <c r="X46" s="263">
        <f t="shared" si="1"/>
        <v>0</v>
      </c>
      <c r="Y46" s="263"/>
      <c r="Z46" s="263"/>
      <c r="AB46" s="265" t="str">
        <f t="shared" si="2"/>
        <v>TinChina Tin Group Co., Ltd.</v>
      </c>
    </row>
    <row r="47" spans="1:28" s="264" customFormat="1" ht="51">
      <c r="A47" s="356" t="s">
        <v>700</v>
      </c>
      <c r="B47" s="208" t="s">
        <v>1130</v>
      </c>
      <c r="C47" s="212" t="s">
        <v>56</v>
      </c>
      <c r="D47" s="270"/>
      <c r="E47" s="208" t="s">
        <v>1111</v>
      </c>
      <c r="F47" s="208" t="s">
        <v>700</v>
      </c>
      <c r="G47" s="208" t="s">
        <v>13320</v>
      </c>
      <c r="H47" s="209">
        <v>0</v>
      </c>
      <c r="I47" s="210" t="s">
        <v>1620</v>
      </c>
      <c r="J47" s="210" t="s">
        <v>12946</v>
      </c>
      <c r="K47" s="260"/>
      <c r="L47" s="260"/>
      <c r="M47" s="260"/>
      <c r="N47" s="260"/>
      <c r="O47" s="260"/>
      <c r="P47" s="211"/>
      <c r="Q47" s="261"/>
      <c r="R47" s="208" t="s">
        <v>56</v>
      </c>
      <c r="S47" s="215" t="str">
        <f t="shared" ca="1" si="4"/>
        <v>KR</v>
      </c>
      <c r="T47" s="215" t="str">
        <f ca="1">IF(B47="","",IF(ISERROR(MATCH($J47,[1]SorP!$B$1:$B$6230,0)),"",INDIRECT("'SorP'!$A$"&amp;MATCH($J47,[1]SorP!$B$1:$B$6230,0))))</f>
        <v>KR-48</v>
      </c>
      <c r="U47" s="231"/>
      <c r="V47" s="262">
        <f>IF(C47="",NA(),MATCH($B47&amp;$C47,'[1]Smelter Look-up'!$J:$J,0))</f>
        <v>153</v>
      </c>
      <c r="W47" s="263"/>
      <c r="X47" s="263">
        <f t="shared" si="1"/>
        <v>0</v>
      </c>
      <c r="Y47" s="263"/>
      <c r="Z47" s="263"/>
      <c r="AB47" s="265" t="str">
        <f t="shared" si="2"/>
        <v>GoldLS-NIKKO Copper Inc.</v>
      </c>
    </row>
    <row r="48" spans="1:28" s="264" customFormat="1" ht="76.5">
      <c r="A48" s="356" t="s">
        <v>774</v>
      </c>
      <c r="B48" s="208" t="s">
        <v>1131</v>
      </c>
      <c r="C48" s="212" t="s">
        <v>821</v>
      </c>
      <c r="D48" s="270"/>
      <c r="E48" s="208" t="s">
        <v>1115</v>
      </c>
      <c r="F48" s="208" t="s">
        <v>774</v>
      </c>
      <c r="G48" s="208" t="s">
        <v>13320</v>
      </c>
      <c r="H48" s="209">
        <v>0</v>
      </c>
      <c r="I48" s="210" t="s">
        <v>1793</v>
      </c>
      <c r="J48" s="210" t="s">
        <v>8739</v>
      </c>
      <c r="K48" s="260"/>
      <c r="L48" s="260"/>
      <c r="M48" s="260"/>
      <c r="N48" s="260"/>
      <c r="O48" s="260"/>
      <c r="P48" s="211"/>
      <c r="Q48" s="261"/>
      <c r="R48" s="208" t="s">
        <v>821</v>
      </c>
      <c r="S48" s="215" t="str">
        <f t="shared" ca="1" si="4"/>
        <v>MY</v>
      </c>
      <c r="T48" s="215" t="str">
        <f ca="1">IF(B48="","",IF(ISERROR(MATCH($J48,[1]SorP!$B$1:$B$6230,0)),"",INDIRECT("'SorP'!$A$"&amp;MATCH($J48,[1]SorP!$B$1:$B$6230,0))))</f>
        <v>MY-01</v>
      </c>
      <c r="U48" s="231"/>
      <c r="V48" s="262">
        <f>IF(C48="",NA(),MATCH($B48&amp;$C48,'[1]Smelter Look-up'!$J:$J,0))</f>
        <v>449</v>
      </c>
      <c r="W48" s="263"/>
      <c r="X48" s="263">
        <f t="shared" si="1"/>
        <v>0</v>
      </c>
      <c r="Y48" s="263"/>
      <c r="Z48" s="263"/>
      <c r="AB48" s="265" t="str">
        <f t="shared" si="2"/>
        <v>TinMalaysia Smelting Corporation (MSC)</v>
      </c>
    </row>
    <row r="49" spans="1:28" s="264" customFormat="1" ht="25.5">
      <c r="A49" s="356" t="s">
        <v>703</v>
      </c>
      <c r="B49" s="208" t="s">
        <v>1130</v>
      </c>
      <c r="C49" s="212" t="s">
        <v>910</v>
      </c>
      <c r="D49" s="270"/>
      <c r="E49" s="208" t="s">
        <v>2456</v>
      </c>
      <c r="F49" s="208" t="s">
        <v>703</v>
      </c>
      <c r="G49" s="208" t="s">
        <v>13320</v>
      </c>
      <c r="H49" s="209">
        <v>0</v>
      </c>
      <c r="I49" s="210" t="s">
        <v>1623</v>
      </c>
      <c r="J49" s="210" t="s">
        <v>1624</v>
      </c>
      <c r="K49" s="260"/>
      <c r="L49" s="260"/>
      <c r="M49" s="260"/>
      <c r="N49" s="260"/>
      <c r="O49" s="260"/>
      <c r="P49" s="211"/>
      <c r="Q49" s="261"/>
      <c r="R49" s="208" t="s">
        <v>910</v>
      </c>
      <c r="S49" s="215" t="str">
        <f t="shared" ca="1" si="4"/>
        <v>US</v>
      </c>
      <c r="T49" s="215" t="str">
        <f ca="1">IF(B49="","",IF(ISERROR(MATCH($J49,[1]SorP!$B$1:$B$6230,0)),"",INDIRECT("'SorP'!$A$"&amp;MATCH($J49,[1]SorP!$B$1:$B$6230,0))))</f>
        <v>US-CA</v>
      </c>
      <c r="U49" s="231"/>
      <c r="V49" s="262">
        <f>IF(C49="",NA(),MATCH($B49&amp;$C49,'[1]Smelter Look-up'!$J:$J,0))</f>
        <v>159</v>
      </c>
      <c r="W49" s="263"/>
      <c r="X49" s="263">
        <f t="shared" si="1"/>
        <v>0</v>
      </c>
      <c r="Y49" s="263"/>
      <c r="Z49" s="263"/>
      <c r="AB49" s="265" t="str">
        <f t="shared" si="2"/>
        <v>GoldMaterion</v>
      </c>
    </row>
    <row r="50" spans="1:28" s="264" customFormat="1" ht="63.75">
      <c r="A50" s="356" t="s">
        <v>704</v>
      </c>
      <c r="B50" s="208" t="s">
        <v>1130</v>
      </c>
      <c r="C50" s="212" t="s">
        <v>57</v>
      </c>
      <c r="D50" s="270"/>
      <c r="E50" s="208" t="s">
        <v>1108</v>
      </c>
      <c r="F50" s="208" t="s">
        <v>704</v>
      </c>
      <c r="G50" s="208" t="s">
        <v>13320</v>
      </c>
      <c r="H50" s="209">
        <v>0</v>
      </c>
      <c r="I50" s="210" t="s">
        <v>1625</v>
      </c>
      <c r="J50" s="210" t="s">
        <v>1587</v>
      </c>
      <c r="K50" s="260"/>
      <c r="L50" s="260"/>
      <c r="M50" s="260"/>
      <c r="N50" s="260"/>
      <c r="O50" s="260"/>
      <c r="P50" s="211"/>
      <c r="Q50" s="261"/>
      <c r="R50" s="208" t="s">
        <v>57</v>
      </c>
      <c r="S50" s="215" t="str">
        <f t="shared" ca="1" si="4"/>
        <v>JP</v>
      </c>
      <c r="T50" s="215" t="str">
        <f ca="1">IF(B50="","",IF(ISERROR(MATCH($J50,[1]SorP!$B$1:$B$6230,0)),"",INDIRECT("'SorP'!$A$"&amp;MATCH($J50,[1]SorP!$B$1:$B$6230,0))))</f>
        <v>JP-08</v>
      </c>
      <c r="U50" s="231"/>
      <c r="V50" s="262">
        <f>IF(C50="",NA(),MATCH($B50&amp;$C50,'[1]Smelter Look-up'!$J:$J,0))</f>
        <v>160</v>
      </c>
      <c r="W50" s="263"/>
      <c r="X50" s="263">
        <f t="shared" si="1"/>
        <v>0</v>
      </c>
      <c r="Y50" s="263"/>
      <c r="Z50" s="263"/>
      <c r="AB50" s="265" t="str">
        <f t="shared" si="2"/>
        <v>GoldMatsuda Sangyo Co., Ltd.</v>
      </c>
    </row>
    <row r="51" spans="1:28" s="264" customFormat="1" ht="51">
      <c r="A51" s="356" t="s">
        <v>1794</v>
      </c>
      <c r="B51" s="208" t="s">
        <v>1131</v>
      </c>
      <c r="C51" s="212" t="s">
        <v>2163</v>
      </c>
      <c r="D51" s="270"/>
      <c r="E51" s="208" t="s">
        <v>2456</v>
      </c>
      <c r="F51" s="208" t="s">
        <v>1794</v>
      </c>
      <c r="G51" s="208" t="s">
        <v>13320</v>
      </c>
      <c r="H51" s="209">
        <v>0</v>
      </c>
      <c r="I51" s="210" t="s">
        <v>1795</v>
      </c>
      <c r="J51" s="210" t="s">
        <v>1642</v>
      </c>
      <c r="K51" s="260"/>
      <c r="L51" s="260"/>
      <c r="M51" s="260"/>
      <c r="N51" s="260"/>
      <c r="O51" s="260"/>
      <c r="P51" s="211"/>
      <c r="Q51" s="261"/>
      <c r="R51" s="208" t="s">
        <v>2163</v>
      </c>
      <c r="S51" s="215" t="str">
        <f t="shared" ca="1" si="4"/>
        <v>US</v>
      </c>
      <c r="T51" s="215" t="str">
        <f ca="1">IF(B51="","",IF(ISERROR(MATCH($J51,[1]SorP!$B$1:$B$6230,0)),"",INDIRECT("'SorP'!$A$"&amp;MATCH($J51,[1]SorP!$B$1:$B$6230,0))))</f>
        <v>US-ID</v>
      </c>
      <c r="U51" s="231"/>
      <c r="V51" s="262">
        <f>IF(C51="",NA(),MATCH($B51&amp;$C51,'[1]Smelter Look-up'!$J:$J,0))</f>
        <v>453</v>
      </c>
      <c r="W51" s="263"/>
      <c r="X51" s="263">
        <f t="shared" si="1"/>
        <v>0</v>
      </c>
      <c r="Y51" s="263"/>
      <c r="Z51" s="263"/>
      <c r="AB51" s="265" t="str">
        <f t="shared" si="2"/>
        <v>TinMetallic Resources, Inc.</v>
      </c>
    </row>
    <row r="52" spans="1:28" s="264" customFormat="1" ht="76.5">
      <c r="A52" s="356" t="s">
        <v>1627</v>
      </c>
      <c r="B52" s="208" t="s">
        <v>1130</v>
      </c>
      <c r="C52" s="212" t="s">
        <v>1626</v>
      </c>
      <c r="D52" s="270"/>
      <c r="E52" s="208" t="s">
        <v>1100</v>
      </c>
      <c r="F52" s="208" t="s">
        <v>1627</v>
      </c>
      <c r="G52" s="208" t="s">
        <v>13320</v>
      </c>
      <c r="H52" s="209">
        <v>0</v>
      </c>
      <c r="I52" s="210" t="s">
        <v>2536</v>
      </c>
      <c r="J52" s="210" t="s">
        <v>13712</v>
      </c>
      <c r="K52" s="260"/>
      <c r="L52" s="260"/>
      <c r="M52" s="260"/>
      <c r="N52" s="260"/>
      <c r="O52" s="260"/>
      <c r="P52" s="211"/>
      <c r="Q52" s="261"/>
      <c r="R52" s="208" t="s">
        <v>1626</v>
      </c>
      <c r="S52" s="215" t="str">
        <f t="shared" ca="1" si="4"/>
        <v>CN</v>
      </c>
      <c r="T52" s="215" t="str">
        <f ca="1">IF(B52="","",IF(ISERROR(MATCH($J52,[1]SorP!$B$1:$B$6230,0)),"",INDIRECT("'SorP'!$A$"&amp;MATCH($J52,[1]SorP!$B$1:$B$6230,0))))</f>
        <v>CN-TJ</v>
      </c>
      <c r="U52" s="231"/>
      <c r="V52" s="262">
        <f>IF(C52="",NA(),MATCH($B52&amp;$C52,'[1]Smelter Look-up'!$J:$J,0))</f>
        <v>170</v>
      </c>
      <c r="W52" s="263"/>
      <c r="X52" s="263">
        <f t="shared" si="1"/>
        <v>0</v>
      </c>
      <c r="Y52" s="263"/>
      <c r="Z52" s="263"/>
      <c r="AB52" s="265" t="str">
        <f t="shared" si="2"/>
        <v>GoldMetalor Technologies (Suzhou) Ltd.</v>
      </c>
    </row>
    <row r="53" spans="1:28" s="264" customFormat="1" ht="89.25">
      <c r="A53" s="356" t="s">
        <v>705</v>
      </c>
      <c r="B53" s="208" t="s">
        <v>1130</v>
      </c>
      <c r="C53" s="212" t="s">
        <v>2164</v>
      </c>
      <c r="D53" s="270"/>
      <c r="E53" s="208" t="s">
        <v>1100</v>
      </c>
      <c r="F53" s="208" t="s">
        <v>705</v>
      </c>
      <c r="G53" s="208" t="s">
        <v>13320</v>
      </c>
      <c r="H53" s="209">
        <v>0</v>
      </c>
      <c r="I53" s="210" t="s">
        <v>1628</v>
      </c>
      <c r="J53" s="210" t="s">
        <v>13923</v>
      </c>
      <c r="K53" s="260"/>
      <c r="L53" s="260"/>
      <c r="M53" s="260"/>
      <c r="N53" s="260"/>
      <c r="O53" s="260"/>
      <c r="P53" s="211"/>
      <c r="Q53" s="261"/>
      <c r="R53" s="208" t="s">
        <v>2164</v>
      </c>
      <c r="S53" s="215" t="str">
        <f t="shared" ca="1" si="4"/>
        <v>CN</v>
      </c>
      <c r="T53" s="215" t="str">
        <f ca="1">IF(B53="","",IF(ISERROR(MATCH($J53,[1]SorP!$B$1:$B$6230,0)),"",INDIRECT("'SorP'!$A$"&amp;MATCH($J53,[1]SorP!$B$1:$B$6230,0))))</f>
        <v>CN-MO</v>
      </c>
      <c r="U53" s="231"/>
      <c r="V53" s="262">
        <f>IF(C53="",NA(),MATCH($B53&amp;$C53,'[1]Smelter Look-up'!$J:$J,0))</f>
        <v>168</v>
      </c>
      <c r="W53" s="263"/>
      <c r="X53" s="263">
        <f t="shared" si="1"/>
        <v>0</v>
      </c>
      <c r="Y53" s="263"/>
      <c r="Z53" s="263"/>
      <c r="AB53" s="265" t="str">
        <f t="shared" si="2"/>
        <v>GoldMetalor Technologies (Hong Kong) Ltd.</v>
      </c>
    </row>
    <row r="54" spans="1:28" s="264" customFormat="1" ht="102">
      <c r="A54" s="356" t="s">
        <v>706</v>
      </c>
      <c r="B54" s="208" t="s">
        <v>1130</v>
      </c>
      <c r="C54" s="212" t="s">
        <v>2165</v>
      </c>
      <c r="D54" s="270"/>
      <c r="E54" s="208" t="s">
        <v>886</v>
      </c>
      <c r="F54" s="208" t="s">
        <v>706</v>
      </c>
      <c r="G54" s="208" t="s">
        <v>13320</v>
      </c>
      <c r="H54" s="209">
        <v>0</v>
      </c>
      <c r="I54" s="210" t="s">
        <v>12802</v>
      </c>
      <c r="J54" s="210" t="s">
        <v>10374</v>
      </c>
      <c r="K54" s="260"/>
      <c r="L54" s="260"/>
      <c r="M54" s="260"/>
      <c r="N54" s="260"/>
      <c r="O54" s="260"/>
      <c r="P54" s="211"/>
      <c r="Q54" s="261"/>
      <c r="R54" s="208" t="s">
        <v>2165</v>
      </c>
      <c r="S54" s="215" t="str">
        <f t="shared" ca="1" si="4"/>
        <v>SG</v>
      </c>
      <c r="T54" s="215" t="str">
        <f ca="1">IF(B54="","",IF(ISERROR(MATCH($J54,[1]SorP!$B$1:$B$6230,0)),"",INDIRECT("'SorP'!$A$"&amp;MATCH($J54,[1]SorP!$B$1:$B$6230,0))))</f>
        <v>SG-05</v>
      </c>
      <c r="U54" s="231"/>
      <c r="V54" s="262">
        <f>IF(C54="",NA(),MATCH($B54&amp;$C54,'[1]Smelter Look-up'!$J:$J,0))</f>
        <v>169</v>
      </c>
      <c r="W54" s="263"/>
      <c r="X54" s="263">
        <f t="shared" si="1"/>
        <v>0</v>
      </c>
      <c r="Y54" s="263"/>
      <c r="Z54" s="263"/>
      <c r="AB54" s="265" t="str">
        <f t="shared" si="2"/>
        <v>GoldMetalor Technologies (Singapore) Pte., Ltd.</v>
      </c>
    </row>
    <row r="55" spans="1:28" s="264" customFormat="1" ht="63.75">
      <c r="A55" s="356" t="s">
        <v>707</v>
      </c>
      <c r="B55" s="208" t="s">
        <v>1130</v>
      </c>
      <c r="C55" s="212" t="s">
        <v>2327</v>
      </c>
      <c r="D55" s="270"/>
      <c r="E55" s="208" t="s">
        <v>1098</v>
      </c>
      <c r="F55" s="208" t="s">
        <v>707</v>
      </c>
      <c r="G55" s="208" t="s">
        <v>13320</v>
      </c>
      <c r="H55" s="209">
        <v>0</v>
      </c>
      <c r="I55" s="210" t="s">
        <v>1629</v>
      </c>
      <c r="J55" s="210" t="s">
        <v>1630</v>
      </c>
      <c r="K55" s="260"/>
      <c r="L55" s="260"/>
      <c r="M55" s="260"/>
      <c r="N55" s="260"/>
      <c r="O55" s="260"/>
      <c r="P55" s="211"/>
      <c r="Q55" s="261"/>
      <c r="R55" s="208" t="s">
        <v>2327</v>
      </c>
      <c r="S55" s="215" t="str">
        <f t="shared" ca="1" si="4"/>
        <v>CH</v>
      </c>
      <c r="T55" s="215" t="str">
        <f ca="1">IF(B55="","",IF(ISERROR(MATCH($J55,[1]SorP!$B$1:$B$6230,0)),"",INDIRECT("'SorP'!$A$"&amp;MATCH($J55,[1]SorP!$B$1:$B$6230,0))))</f>
        <v>CH-GR</v>
      </c>
      <c r="U55" s="231"/>
      <c r="V55" s="262">
        <f>IF(C55="",NA(),MATCH($B55&amp;$C55,'[1]Smelter Look-up'!$J:$J,0))</f>
        <v>171</v>
      </c>
      <c r="W55" s="263"/>
      <c r="X55" s="263">
        <f t="shared" si="1"/>
        <v>0</v>
      </c>
      <c r="Y55" s="263"/>
      <c r="Z55" s="263"/>
      <c r="AB55" s="265" t="str">
        <f t="shared" si="2"/>
        <v>GoldMetalor Technologies S.A.</v>
      </c>
    </row>
    <row r="56" spans="1:28" s="264" customFormat="1" ht="63.75">
      <c r="A56" s="356" t="s">
        <v>708</v>
      </c>
      <c r="B56" s="208" t="s">
        <v>1130</v>
      </c>
      <c r="C56" s="212" t="s">
        <v>1229</v>
      </c>
      <c r="D56" s="270"/>
      <c r="E56" s="208" t="s">
        <v>2456</v>
      </c>
      <c r="F56" s="208" t="s">
        <v>708</v>
      </c>
      <c r="G56" s="208" t="s">
        <v>13320</v>
      </c>
      <c r="H56" s="209">
        <v>0</v>
      </c>
      <c r="I56" s="210" t="s">
        <v>1631</v>
      </c>
      <c r="J56" s="210" t="s">
        <v>1632</v>
      </c>
      <c r="K56" s="260"/>
      <c r="L56" s="260"/>
      <c r="M56" s="260"/>
      <c r="N56" s="260"/>
      <c r="O56" s="260"/>
      <c r="P56" s="211"/>
      <c r="Q56" s="261"/>
      <c r="R56" s="208" t="s">
        <v>1229</v>
      </c>
      <c r="S56" s="215" t="str">
        <f t="shared" ca="1" si="4"/>
        <v>US</v>
      </c>
      <c r="T56" s="215" t="str">
        <f ca="1">IF(B56="","",IF(ISERROR(MATCH($J56,[1]SorP!$B$1:$B$6230,0)),"",INDIRECT("'SorP'!$A$"&amp;MATCH($J56,[1]SorP!$B$1:$B$6230,0))))</f>
        <v>US-LA</v>
      </c>
      <c r="U56" s="231"/>
      <c r="V56" s="262">
        <f>IF(C56="",NA(),MATCH($B56&amp;$C56,'[1]Smelter Look-up'!$J:$J,0))</f>
        <v>172</v>
      </c>
      <c r="W56" s="263"/>
      <c r="X56" s="263">
        <f t="shared" si="1"/>
        <v>0</v>
      </c>
      <c r="Y56" s="263"/>
      <c r="Z56" s="263"/>
      <c r="AB56" s="265" t="str">
        <f t="shared" si="2"/>
        <v>GoldMetalor USA Refining Corporation</v>
      </c>
    </row>
    <row r="57" spans="1:28" s="264" customFormat="1" ht="89.25">
      <c r="A57" s="356" t="s">
        <v>709</v>
      </c>
      <c r="B57" s="208" t="s">
        <v>1130</v>
      </c>
      <c r="C57" s="212" t="s">
        <v>12508</v>
      </c>
      <c r="D57" s="270"/>
      <c r="E57" s="208" t="s">
        <v>1113</v>
      </c>
      <c r="F57" s="208" t="s">
        <v>709</v>
      </c>
      <c r="G57" s="208" t="s">
        <v>13320</v>
      </c>
      <c r="H57" s="209">
        <v>0</v>
      </c>
      <c r="I57" s="210" t="s">
        <v>1633</v>
      </c>
      <c r="J57" s="210" t="s">
        <v>12964</v>
      </c>
      <c r="K57" s="260"/>
      <c r="L57" s="260"/>
      <c r="M57" s="260"/>
      <c r="N57" s="260"/>
      <c r="O57" s="260"/>
      <c r="P57" s="211"/>
      <c r="Q57" s="261"/>
      <c r="R57" s="208" t="s">
        <v>12508</v>
      </c>
      <c r="S57" s="215" t="str">
        <f t="shared" ca="1" si="4"/>
        <v>MX</v>
      </c>
      <c r="T57" s="215" t="str">
        <f ca="1">IF(B57="","",IF(ISERROR(MATCH($J57,[1]SorP!$B$1:$B$6230,0)),"",INDIRECT("'SorP'!$A$"&amp;MATCH($J57,[1]SorP!$B$1:$B$6230,0))))</f>
        <v>MX-GUA</v>
      </c>
      <c r="U57" s="231"/>
      <c r="V57" s="262">
        <f>IF(C57="",NA(),MATCH($B57&amp;$C57,'[1]Smelter Look-up'!$J:$J,0))</f>
        <v>173</v>
      </c>
      <c r="W57" s="263"/>
      <c r="X57" s="263">
        <f t="shared" si="1"/>
        <v>0</v>
      </c>
      <c r="Y57" s="263"/>
      <c r="Z57" s="263"/>
      <c r="AB57" s="265" t="str">
        <f t="shared" si="2"/>
        <v>GoldMetalurgica Met-Mex Penoles S.A. De C.V.</v>
      </c>
    </row>
    <row r="58" spans="1:28" s="264" customFormat="1" ht="51">
      <c r="A58" s="356" t="s">
        <v>775</v>
      </c>
      <c r="B58" s="208" t="s">
        <v>1131</v>
      </c>
      <c r="C58" s="212" t="s">
        <v>12509</v>
      </c>
      <c r="D58" s="270"/>
      <c r="E58" s="208" t="s">
        <v>1096</v>
      </c>
      <c r="F58" s="208" t="s">
        <v>775</v>
      </c>
      <c r="G58" s="208" t="s">
        <v>13320</v>
      </c>
      <c r="H58" s="209">
        <v>0</v>
      </c>
      <c r="I58" s="210" t="s">
        <v>1796</v>
      </c>
      <c r="J58" s="210" t="s">
        <v>1682</v>
      </c>
      <c r="K58" s="260"/>
      <c r="L58" s="260"/>
      <c r="M58" s="260"/>
      <c r="N58" s="260"/>
      <c r="O58" s="260"/>
      <c r="P58" s="211"/>
      <c r="Q58" s="261"/>
      <c r="R58" s="208" t="s">
        <v>12509</v>
      </c>
      <c r="S58" s="215" t="str">
        <f t="shared" ca="1" si="4"/>
        <v>BR</v>
      </c>
      <c r="T58" s="215" t="str">
        <f ca="1">IF(B58="","",IF(ISERROR(MATCH($J58,[1]SorP!$B$1:$B$6230,0)),"",INDIRECT("'SorP'!$A$"&amp;MATCH($J58,[1]SorP!$B$1:$B$6230,0))))</f>
        <v>BR-RN</v>
      </c>
      <c r="U58" s="231"/>
      <c r="V58" s="262">
        <f>IF(C58="",NA(),MATCH($B58&amp;$C58,'[1]Smelter Look-up'!$J:$J,0))</f>
        <v>456</v>
      </c>
      <c r="W58" s="263"/>
      <c r="X58" s="263">
        <f t="shared" si="1"/>
        <v>0</v>
      </c>
      <c r="Y58" s="263"/>
      <c r="Z58" s="263"/>
      <c r="AB58" s="265" t="str">
        <f t="shared" si="2"/>
        <v>TinMineracao Taboca S.A.</v>
      </c>
    </row>
    <row r="59" spans="1:28" s="264" customFormat="1" ht="25.5">
      <c r="A59" s="356" t="s">
        <v>776</v>
      </c>
      <c r="B59" s="208" t="s">
        <v>1131</v>
      </c>
      <c r="C59" s="212" t="s">
        <v>1034</v>
      </c>
      <c r="D59" s="270"/>
      <c r="E59" s="208" t="s">
        <v>880</v>
      </c>
      <c r="F59" s="208" t="s">
        <v>776</v>
      </c>
      <c r="G59" s="208" t="s">
        <v>13320</v>
      </c>
      <c r="H59" s="209">
        <v>0</v>
      </c>
      <c r="I59" s="210" t="s">
        <v>1798</v>
      </c>
      <c r="J59" s="210" t="s">
        <v>9194</v>
      </c>
      <c r="K59" s="260"/>
      <c r="L59" s="260"/>
      <c r="M59" s="260"/>
      <c r="N59" s="260"/>
      <c r="O59" s="260"/>
      <c r="P59" s="211"/>
      <c r="Q59" s="261"/>
      <c r="R59" s="208" t="s">
        <v>1034</v>
      </c>
      <c r="S59" s="215" t="str">
        <f t="shared" ca="1" si="4"/>
        <v>PE</v>
      </c>
      <c r="T59" s="215" t="str">
        <f ca="1">IF(B59="","",IF(ISERROR(MATCH($J59,[1]SorP!$B$1:$B$6230,0)),"",INDIRECT("'SorP'!$A$"&amp;MATCH($J59,[1]SorP!$B$1:$B$6230,0))))</f>
        <v>PE-AMA</v>
      </c>
      <c r="U59" s="231"/>
      <c r="V59" s="262">
        <f>IF(C59="",NA(),MATCH($B59&amp;$C59,'[1]Smelter Look-up'!$J:$J,0))</f>
        <v>460</v>
      </c>
      <c r="W59" s="263"/>
      <c r="X59" s="263">
        <f t="shared" si="1"/>
        <v>0</v>
      </c>
      <c r="Y59" s="263"/>
      <c r="Z59" s="263"/>
      <c r="AB59" s="265" t="str">
        <f t="shared" si="2"/>
        <v>TinMinsur</v>
      </c>
    </row>
    <row r="60" spans="1:28" s="264" customFormat="1" ht="76.5">
      <c r="A60" s="356" t="s">
        <v>710</v>
      </c>
      <c r="B60" s="208" t="s">
        <v>1130</v>
      </c>
      <c r="C60" s="212" t="s">
        <v>1164</v>
      </c>
      <c r="D60" s="270"/>
      <c r="E60" s="208" t="s">
        <v>1108</v>
      </c>
      <c r="F60" s="208" t="s">
        <v>710</v>
      </c>
      <c r="G60" s="208" t="s">
        <v>13320</v>
      </c>
      <c r="H60" s="209">
        <v>0</v>
      </c>
      <c r="I60" s="210" t="s">
        <v>1548</v>
      </c>
      <c r="J60" s="210" t="s">
        <v>1548</v>
      </c>
      <c r="K60" s="260"/>
      <c r="L60" s="260"/>
      <c r="M60" s="260"/>
      <c r="N60" s="260"/>
      <c r="O60" s="260"/>
      <c r="P60" s="211"/>
      <c r="Q60" s="261"/>
      <c r="R60" s="208" t="s">
        <v>1164</v>
      </c>
      <c r="S60" s="215" t="str">
        <f t="shared" ca="1" si="4"/>
        <v>JP</v>
      </c>
      <c r="T60" s="215" t="str">
        <f ca="1">IF(B60="","",IF(ISERROR(MATCH($J60,[1]SorP!$B$1:$B$6230,0)),"",INDIRECT("'SorP'!$A$"&amp;MATCH($J60,[1]SorP!$B$1:$B$6230,0))))</f>
        <v>JP-45</v>
      </c>
      <c r="U60" s="231"/>
      <c r="V60" s="262">
        <f>IF(C60="",NA(),MATCH($B60&amp;$C60,'[1]Smelter Look-up'!$J:$J,0))</f>
        <v>177</v>
      </c>
      <c r="W60" s="263"/>
      <c r="X60" s="263">
        <f t="shared" si="1"/>
        <v>0</v>
      </c>
      <c r="Y60" s="263"/>
      <c r="Z60" s="263"/>
      <c r="AB60" s="265" t="str">
        <f t="shared" si="2"/>
        <v>GoldMitsubishi Materials Corporation</v>
      </c>
    </row>
    <row r="61" spans="1:28" s="264" customFormat="1" ht="76.5">
      <c r="A61" s="356" t="s">
        <v>777</v>
      </c>
      <c r="B61" s="208" t="s">
        <v>1131</v>
      </c>
      <c r="C61" s="212" t="s">
        <v>1164</v>
      </c>
      <c r="D61" s="270"/>
      <c r="E61" s="208" t="s">
        <v>1108</v>
      </c>
      <c r="F61" s="208" t="s">
        <v>777</v>
      </c>
      <c r="G61" s="208" t="s">
        <v>13320</v>
      </c>
      <c r="H61" s="209">
        <v>0</v>
      </c>
      <c r="I61" s="210" t="s">
        <v>1548</v>
      </c>
      <c r="J61" s="210" t="s">
        <v>1548</v>
      </c>
      <c r="K61" s="260"/>
      <c r="L61" s="260"/>
      <c r="M61" s="260"/>
      <c r="N61" s="260"/>
      <c r="O61" s="260"/>
      <c r="P61" s="211"/>
      <c r="Q61" s="261"/>
      <c r="R61" s="208" t="s">
        <v>1164</v>
      </c>
      <c r="S61" s="215" t="str">
        <f t="shared" ca="1" si="4"/>
        <v>JP</v>
      </c>
      <c r="T61" s="215" t="str">
        <f ca="1">IF(B61="","",IF(ISERROR(MATCH($J61,[1]SorP!$B$1:$B$6230,0)),"",INDIRECT("'SorP'!$A$"&amp;MATCH($J61,[1]SorP!$B$1:$B$6230,0))))</f>
        <v>JP-45</v>
      </c>
      <c r="U61" s="231"/>
      <c r="V61" s="262">
        <f>IF(C61="",NA(),MATCH($B61&amp;$C61,'[1]Smelter Look-up'!$J:$J,0))</f>
        <v>461</v>
      </c>
      <c r="W61" s="263"/>
      <c r="X61" s="263">
        <f t="shared" si="1"/>
        <v>0</v>
      </c>
      <c r="Y61" s="263"/>
      <c r="Z61" s="263"/>
      <c r="AB61" s="265" t="str">
        <f t="shared" si="2"/>
        <v>TinMitsubishi Materials Corporation</v>
      </c>
    </row>
    <row r="62" spans="1:28" s="264" customFormat="1" ht="89.25">
      <c r="A62" s="356" t="s">
        <v>757</v>
      </c>
      <c r="B62" s="208" t="s">
        <v>1132</v>
      </c>
      <c r="C62" s="212" t="s">
        <v>1230</v>
      </c>
      <c r="D62" s="270"/>
      <c r="E62" s="208" t="s">
        <v>1108</v>
      </c>
      <c r="F62" s="208" t="s">
        <v>757</v>
      </c>
      <c r="G62" s="208" t="s">
        <v>13320</v>
      </c>
      <c r="H62" s="209">
        <v>0</v>
      </c>
      <c r="I62" s="210" t="s">
        <v>1737</v>
      </c>
      <c r="J62" s="210" t="s">
        <v>1738</v>
      </c>
      <c r="K62" s="260"/>
      <c r="L62" s="260"/>
      <c r="M62" s="260"/>
      <c r="N62" s="260"/>
      <c r="O62" s="260"/>
      <c r="P62" s="211"/>
      <c r="Q62" s="261"/>
      <c r="R62" s="208" t="s">
        <v>1230</v>
      </c>
      <c r="S62" s="215" t="str">
        <f t="shared" ca="1" si="4"/>
        <v>JP</v>
      </c>
      <c r="T62" s="215" t="str">
        <f ca="1">IF(B62="","",IF(ISERROR(MATCH($J62,[1]SorP!$B$1:$B$6230,0)),"",INDIRECT("'SorP'!$A$"&amp;MATCH($J62,[1]SorP!$B$1:$B$6230,0))))</f>
        <v>JP-29</v>
      </c>
      <c r="U62" s="231"/>
      <c r="V62" s="262">
        <f>IF(C62="",NA(),MATCH($B62&amp;$C62,'[1]Smelter Look-up'!$J:$J,0))</f>
        <v>349</v>
      </c>
      <c r="W62" s="263"/>
      <c r="X62" s="263">
        <f t="shared" si="1"/>
        <v>0</v>
      </c>
      <c r="Y62" s="263"/>
      <c r="Z62" s="263"/>
      <c r="AB62" s="265" t="str">
        <f t="shared" si="2"/>
        <v>TantalumMitsui Mining and Smelting Co., Ltd.</v>
      </c>
    </row>
    <row r="63" spans="1:28" s="264" customFormat="1" ht="89.25">
      <c r="A63" s="356" t="s">
        <v>711</v>
      </c>
      <c r="B63" s="208" t="s">
        <v>1130</v>
      </c>
      <c r="C63" s="212" t="s">
        <v>1230</v>
      </c>
      <c r="D63" s="270"/>
      <c r="E63" s="208" t="s">
        <v>1108</v>
      </c>
      <c r="F63" s="208" t="s">
        <v>711</v>
      </c>
      <c r="G63" s="208" t="s">
        <v>13320</v>
      </c>
      <c r="H63" s="209">
        <v>0</v>
      </c>
      <c r="I63" s="210" t="s">
        <v>1635</v>
      </c>
      <c r="J63" s="210" t="s">
        <v>1634</v>
      </c>
      <c r="K63" s="260"/>
      <c r="L63" s="260"/>
      <c r="M63" s="260"/>
      <c r="N63" s="260"/>
      <c r="O63" s="260"/>
      <c r="P63" s="211"/>
      <c r="Q63" s="261"/>
      <c r="R63" s="208" t="s">
        <v>1230</v>
      </c>
      <c r="S63" s="215" t="str">
        <f t="shared" ca="1" si="4"/>
        <v>JP</v>
      </c>
      <c r="T63" s="215" t="str">
        <f ca="1">IF(B63="","",IF(ISERROR(MATCH($J63,[1]SorP!$B$1:$B$6230,0)),"",INDIRECT("'SorP'!$A$"&amp;MATCH($J63,[1]SorP!$B$1:$B$6230,0))))</f>
        <v>JP-36</v>
      </c>
      <c r="U63" s="231"/>
      <c r="V63" s="262">
        <f>IF(C63="",NA(),MATCH($B63&amp;$C63,'[1]Smelter Look-up'!$J:$J,0))</f>
        <v>179</v>
      </c>
      <c r="W63" s="263"/>
      <c r="X63" s="263">
        <f t="shared" si="1"/>
        <v>0</v>
      </c>
      <c r="Y63" s="263"/>
      <c r="Z63" s="263"/>
      <c r="AB63" s="265" t="str">
        <f t="shared" si="2"/>
        <v>GoldMitsui Mining and Smelting Co., Ltd.</v>
      </c>
    </row>
    <row r="64" spans="1:28" s="264" customFormat="1" ht="51">
      <c r="A64" s="356" t="s">
        <v>758</v>
      </c>
      <c r="B64" s="208" t="s">
        <v>1132</v>
      </c>
      <c r="C64" s="212" t="s">
        <v>2550</v>
      </c>
      <c r="D64" s="270"/>
      <c r="E64" s="208" t="s">
        <v>1103</v>
      </c>
      <c r="F64" s="208" t="s">
        <v>758</v>
      </c>
      <c r="G64" s="208" t="s">
        <v>13320</v>
      </c>
      <c r="H64" s="209">
        <v>0</v>
      </c>
      <c r="I64" s="210" t="s">
        <v>1739</v>
      </c>
      <c r="J64" s="210" t="s">
        <v>1740</v>
      </c>
      <c r="K64" s="260"/>
      <c r="L64" s="260"/>
      <c r="M64" s="260"/>
      <c r="N64" s="260"/>
      <c r="O64" s="260"/>
      <c r="P64" s="211"/>
      <c r="Q64" s="261"/>
      <c r="R64" s="208" t="s">
        <v>2550</v>
      </c>
      <c r="S64" s="215" t="str">
        <f t="shared" ca="1" si="4"/>
        <v>EE</v>
      </c>
      <c r="T64" s="215" t="str">
        <f ca="1">IF(B64="","",IF(ISERROR(MATCH($J64,[1]SorP!$B$1:$B$6230,0)),"",INDIRECT("'SorP'!$A$"&amp;MATCH($J64,[1]SorP!$B$1:$B$6230,0))))</f>
        <v>EE-67</v>
      </c>
      <c r="U64" s="231"/>
      <c r="V64" s="262">
        <f>IF(C64="",NA(),MATCH($B64&amp;$C64,'[1]Smelter Look-up'!$J:$J,0))</f>
        <v>353</v>
      </c>
      <c r="W64" s="263"/>
      <c r="X64" s="263">
        <f t="shared" si="1"/>
        <v>0</v>
      </c>
      <c r="Y64" s="263"/>
      <c r="Z64" s="263"/>
      <c r="AB64" s="265" t="str">
        <f t="shared" si="2"/>
        <v>TantalumNPM Silmet AS</v>
      </c>
    </row>
    <row r="65" spans="1:28" s="264" customFormat="1" ht="63.75">
      <c r="A65" s="357" t="s">
        <v>1801</v>
      </c>
      <c r="B65" s="208" t="s">
        <v>1131</v>
      </c>
      <c r="C65" s="212" t="s">
        <v>13261</v>
      </c>
      <c r="D65" s="270"/>
      <c r="E65" s="208" t="s">
        <v>1100</v>
      </c>
      <c r="F65" s="208" t="s">
        <v>1801</v>
      </c>
      <c r="G65" s="208" t="s">
        <v>13320</v>
      </c>
      <c r="H65" s="209">
        <v>0</v>
      </c>
      <c r="I65" s="210" t="s">
        <v>1786</v>
      </c>
      <c r="J65" s="210" t="s">
        <v>13699</v>
      </c>
      <c r="K65" s="260"/>
      <c r="L65" s="260"/>
      <c r="M65" s="260"/>
      <c r="N65" s="260"/>
      <c r="O65" s="260"/>
      <c r="P65" s="211"/>
      <c r="Q65" s="261"/>
      <c r="R65" s="208" t="s">
        <v>13261</v>
      </c>
      <c r="S65" s="215" t="str">
        <f t="shared" ca="1" si="4"/>
        <v>CN</v>
      </c>
      <c r="T65" s="215" t="str">
        <f ca="1">IF(B65="","",IF(ISERROR(MATCH($J65,[1]SorP!$B$1:$B$6230,0)),"",INDIRECT("'SorP'!$A$"&amp;MATCH($J65,[1]SorP!$B$1:$B$6230,0))))</f>
        <v>CN-SD</v>
      </c>
      <c r="U65" s="231"/>
      <c r="V65" s="262">
        <f>IF(C65="",NA(),MATCH($B65&amp;$C65,'[1]Smelter Look-up'!$J:$J,0))</f>
        <v>440</v>
      </c>
      <c r="W65" s="263"/>
      <c r="X65" s="263">
        <f t="shared" si="1"/>
        <v>0</v>
      </c>
      <c r="Y65" s="263"/>
      <c r="Z65" s="263"/>
      <c r="AB65" s="265" t="str">
        <f t="shared" si="2"/>
        <v>TinJiangxi New Nanshan Technology Ltd.</v>
      </c>
    </row>
    <row r="66" spans="1:28" s="264" customFormat="1" ht="63.75">
      <c r="A66" s="356" t="s">
        <v>715</v>
      </c>
      <c r="B66" s="208" t="s">
        <v>1130</v>
      </c>
      <c r="C66" s="212" t="s">
        <v>2168</v>
      </c>
      <c r="D66" s="270"/>
      <c r="E66" s="208" t="s">
        <v>1108</v>
      </c>
      <c r="F66" s="208" t="s">
        <v>715</v>
      </c>
      <c r="G66" s="208" t="s">
        <v>13320</v>
      </c>
      <c r="H66" s="209">
        <v>0</v>
      </c>
      <c r="I66" s="210" t="s">
        <v>1640</v>
      </c>
      <c r="J66" s="210" t="s">
        <v>1641</v>
      </c>
      <c r="K66" s="260"/>
      <c r="L66" s="260"/>
      <c r="M66" s="260"/>
      <c r="N66" s="260"/>
      <c r="O66" s="260"/>
      <c r="P66" s="211"/>
      <c r="Q66" s="261"/>
      <c r="R66" s="208" t="s">
        <v>2168</v>
      </c>
      <c r="S66" s="215" t="str">
        <f t="shared" ca="1" si="4"/>
        <v>JP</v>
      </c>
      <c r="T66" s="215" t="str">
        <f ca="1">IF(B66="","",IF(ISERROR(MATCH($J66,[1]SorP!$B$1:$B$6230,0)),"",INDIRECT("'SorP'!$A$"&amp;MATCH($J66,[1]SorP!$B$1:$B$6230,0))))</f>
        <v>JP-24</v>
      </c>
      <c r="U66" s="231"/>
      <c r="V66" s="262">
        <f>IF(C66="",NA(),MATCH($B66&amp;$C66,'[1]Smelter Look-up'!$J:$J,0))</f>
        <v>188</v>
      </c>
      <c r="W66" s="263"/>
      <c r="X66" s="263">
        <f t="shared" si="1"/>
        <v>0</v>
      </c>
      <c r="Y66" s="263"/>
      <c r="Z66" s="263"/>
      <c r="AB66" s="265" t="str">
        <f t="shared" si="2"/>
        <v>GoldNihon Material Co., Ltd.</v>
      </c>
    </row>
    <row r="67" spans="1:28" s="264" customFormat="1" ht="102">
      <c r="A67" s="356" t="s">
        <v>759</v>
      </c>
      <c r="B67" s="208" t="s">
        <v>1132</v>
      </c>
      <c r="C67" s="212" t="s">
        <v>1030</v>
      </c>
      <c r="D67" s="270"/>
      <c r="E67" s="208" t="s">
        <v>1100</v>
      </c>
      <c r="F67" s="208" t="s">
        <v>759</v>
      </c>
      <c r="G67" s="208" t="s">
        <v>13320</v>
      </c>
      <c r="H67" s="209">
        <v>0</v>
      </c>
      <c r="I67" s="210" t="s">
        <v>1741</v>
      </c>
      <c r="J67" s="210" t="s">
        <v>13685</v>
      </c>
      <c r="K67" s="260"/>
      <c r="L67" s="260"/>
      <c r="M67" s="260"/>
      <c r="N67" s="260"/>
      <c r="O67" s="260"/>
      <c r="P67" s="211"/>
      <c r="Q67" s="261"/>
      <c r="R67" s="208" t="s">
        <v>1030</v>
      </c>
      <c r="S67" s="215" t="str">
        <f t="shared" ca="1" si="4"/>
        <v>CN</v>
      </c>
      <c r="T67" s="215" t="str">
        <f ca="1">IF(B67="","",IF(ISERROR(MATCH($J67,[1]SorP!$B$1:$B$6230,0)),"",INDIRECT("'SorP'!$A$"&amp;MATCH($J67,[1]SorP!$B$1:$B$6230,0))))</f>
        <v>CN-GS</v>
      </c>
      <c r="U67" s="231"/>
      <c r="V67" s="262">
        <f>IF(C67="",NA(),MATCH($B67&amp;$C67,'[1]Smelter Look-up'!$J:$J,0))</f>
        <v>352</v>
      </c>
      <c r="W67" s="263"/>
      <c r="X67" s="263">
        <f t="shared" si="1"/>
        <v>0</v>
      </c>
      <c r="Y67" s="263"/>
      <c r="Z67" s="263"/>
      <c r="AB67" s="265" t="str">
        <f t="shared" si="2"/>
        <v>TantalumNingxia Orient Tantalum Industry Co., Ltd.</v>
      </c>
    </row>
    <row r="68" spans="1:28" s="264" customFormat="1" ht="76.5">
      <c r="A68" s="356" t="s">
        <v>779</v>
      </c>
      <c r="B68" s="208" t="s">
        <v>1131</v>
      </c>
      <c r="C68" s="212" t="s">
        <v>778</v>
      </c>
      <c r="D68" s="270"/>
      <c r="E68" s="208" t="s">
        <v>888</v>
      </c>
      <c r="F68" s="208" t="s">
        <v>779</v>
      </c>
      <c r="G68" s="208" t="s">
        <v>13320</v>
      </c>
      <c r="H68" s="209">
        <v>0</v>
      </c>
      <c r="I68" s="210" t="s">
        <v>2363</v>
      </c>
      <c r="J68" s="210" t="s">
        <v>11104</v>
      </c>
      <c r="K68" s="260"/>
      <c r="L68" s="260"/>
      <c r="M68" s="260"/>
      <c r="N68" s="260"/>
      <c r="O68" s="260"/>
      <c r="P68" s="211"/>
      <c r="Q68" s="261"/>
      <c r="R68" s="208" t="s">
        <v>778</v>
      </c>
      <c r="S68" s="215" t="str">
        <f t="shared" ref="S68" ca="1" si="5">IF(B68="","",IF(ISERROR(MATCH($E68,CL,0)),"Unknown",INDIRECT("'C'!$A$"&amp;MATCH($E68,CL,0)+1)))</f>
        <v>TH</v>
      </c>
      <c r="T68" s="215" t="str">
        <f ca="1">IF(B68="","",IF(ISERROR(MATCH($J68,[1]SorP!$B$1:$B$6230,0)),"",INDIRECT("'SorP'!$A$"&amp;MATCH($J68,[1]SorP!$B$1:$B$6230,0))))</f>
        <v>TH-33</v>
      </c>
      <c r="U68" s="231"/>
      <c r="V68" s="262">
        <f>IF(C68="",NA(),MATCH($B68&amp;$C68,'[1]Smelter Look-up'!$J:$J,0))</f>
        <v>468</v>
      </c>
      <c r="W68" s="263"/>
      <c r="X68" s="263">
        <f t="shared" si="1"/>
        <v>0</v>
      </c>
      <c r="Y68" s="263"/>
      <c r="Z68" s="263"/>
      <c r="AB68" s="265" t="str">
        <f t="shared" si="2"/>
        <v>TinO.M. Manufacturing (Thailand) Co., Ltd.</v>
      </c>
    </row>
    <row r="69" spans="1:28" s="264" customFormat="1" ht="63.75">
      <c r="A69" s="356" t="s">
        <v>780</v>
      </c>
      <c r="B69" s="208" t="s">
        <v>1131</v>
      </c>
      <c r="C69" s="212" t="s">
        <v>13885</v>
      </c>
      <c r="D69" s="270"/>
      <c r="E69" s="208" t="s">
        <v>2454</v>
      </c>
      <c r="F69" s="208" t="s">
        <v>780</v>
      </c>
      <c r="G69" s="208" t="s">
        <v>13320</v>
      </c>
      <c r="H69" s="209">
        <v>0</v>
      </c>
      <c r="I69" s="210" t="s">
        <v>1781</v>
      </c>
      <c r="J69" s="210" t="s">
        <v>1781</v>
      </c>
      <c r="K69" s="260"/>
      <c r="L69" s="260"/>
      <c r="M69" s="260"/>
      <c r="N69" s="260"/>
      <c r="O69" s="260"/>
      <c r="P69" s="211"/>
      <c r="Q69" s="261"/>
      <c r="R69" s="208" t="s">
        <v>13885</v>
      </c>
      <c r="S69" s="215" t="str">
        <f t="shared" ref="S69:S99" ca="1" si="6">IF(B69="","",IF(ISERROR(MATCH($E69,CL,0)),"Unknown",INDIRECT("'C'!$A$"&amp;MATCH($E69,CL,0)+1)))</f>
        <v>BO</v>
      </c>
      <c r="T69" s="215" t="str">
        <f ca="1">IF(B69="","",IF(ISERROR(MATCH($J69,[1]SorP!$B$1:$B$6230,0)),"",INDIRECT("'SorP'!$A$"&amp;MATCH($J69,[1]SorP!$B$1:$B$6230,0))))</f>
        <v>BO-L</v>
      </c>
      <c r="U69" s="231"/>
      <c r="V69" s="262">
        <f>IF(C69="",NA(),MATCH($B69&amp;$C69,'[1]Smelter Look-up'!$J:$J,0))</f>
        <v>471</v>
      </c>
      <c r="W69" s="263"/>
      <c r="X69" s="263">
        <f t="shared" ref="X69:X130" si="7">IF(AND(C69="Smelter not listed",OR(LEN(D69)=0,LEN(E69)=0)),1,0)</f>
        <v>0</v>
      </c>
      <c r="Y69" s="263"/>
      <c r="Z69" s="263"/>
      <c r="AB69" s="265" t="str">
        <f t="shared" ref="AB69:AB130" si="8">B69&amp;C69</f>
        <v>TinOperaciones Metalurgicas S.A.</v>
      </c>
    </row>
    <row r="70" spans="1:28" s="264" customFormat="1" ht="25.5">
      <c r="A70" s="356" t="s">
        <v>718</v>
      </c>
      <c r="B70" s="208" t="s">
        <v>1130</v>
      </c>
      <c r="C70" s="212" t="s">
        <v>2335</v>
      </c>
      <c r="D70" s="270"/>
      <c r="E70" s="208" t="s">
        <v>1098</v>
      </c>
      <c r="F70" s="208" t="s">
        <v>718</v>
      </c>
      <c r="G70" s="208" t="s">
        <v>13320</v>
      </c>
      <c r="H70" s="209">
        <v>0</v>
      </c>
      <c r="I70" s="210" t="s">
        <v>1647</v>
      </c>
      <c r="J70" s="210" t="s">
        <v>1556</v>
      </c>
      <c r="K70" s="260"/>
      <c r="L70" s="260"/>
      <c r="M70" s="260"/>
      <c r="N70" s="260"/>
      <c r="O70" s="260"/>
      <c r="P70" s="211"/>
      <c r="Q70" s="261"/>
      <c r="R70" s="208" t="s">
        <v>2335</v>
      </c>
      <c r="S70" s="215" t="str">
        <f t="shared" ca="1" si="6"/>
        <v>CH</v>
      </c>
      <c r="T70" s="215" t="str">
        <f ca="1">IF(B70="","",IF(ISERROR(MATCH($J70,[1]SorP!$B$1:$B$6230,0)),"",INDIRECT("'SorP'!$A$"&amp;MATCH($J70,[1]SorP!$B$1:$B$6230,0))))</f>
        <v>CH-LU</v>
      </c>
      <c r="U70" s="231"/>
      <c r="V70" s="262">
        <f>IF(C70="",NA(),MATCH($B70&amp;$C70,'[1]Smelter Look-up'!$J:$J,0))</f>
        <v>197</v>
      </c>
      <c r="W70" s="263"/>
      <c r="X70" s="263">
        <f t="shared" si="7"/>
        <v>0</v>
      </c>
      <c r="Y70" s="263"/>
      <c r="Z70" s="263"/>
      <c r="AB70" s="265" t="str">
        <f t="shared" si="8"/>
        <v>GoldPAMP S.A.</v>
      </c>
    </row>
    <row r="71" spans="1:28" s="264" customFormat="1" ht="63.75">
      <c r="A71" s="356" t="s">
        <v>781</v>
      </c>
      <c r="B71" s="208" t="s">
        <v>1131</v>
      </c>
      <c r="C71" s="212" t="s">
        <v>844</v>
      </c>
      <c r="D71" s="270"/>
      <c r="E71" s="208" t="s">
        <v>1105</v>
      </c>
      <c r="F71" s="208" t="s">
        <v>781</v>
      </c>
      <c r="G71" s="208" t="s">
        <v>13320</v>
      </c>
      <c r="H71" s="209">
        <v>0</v>
      </c>
      <c r="I71" s="210" t="s">
        <v>1779</v>
      </c>
      <c r="J71" s="210" t="s">
        <v>12931</v>
      </c>
      <c r="K71" s="260"/>
      <c r="L71" s="260"/>
      <c r="M71" s="260"/>
      <c r="N71" s="260"/>
      <c r="O71" s="260"/>
      <c r="P71" s="211"/>
      <c r="Q71" s="261"/>
      <c r="R71" s="208" t="s">
        <v>844</v>
      </c>
      <c r="S71" s="215" t="str">
        <f t="shared" ca="1" si="6"/>
        <v>ID</v>
      </c>
      <c r="T71" s="215" t="str">
        <f ca="1">IF(B71="","",IF(ISERROR(MATCH($J71,[1]SorP!$B$1:$B$6230,0)),"",INDIRECT("'SorP'!$A$"&amp;MATCH($J71,[1]SorP!$B$1:$B$6230,0))))</f>
        <v>ID-PP</v>
      </c>
      <c r="U71" s="231"/>
      <c r="V71" s="262">
        <f>IF(C71="",NA(),MATCH($B71&amp;$C71,'[1]Smelter Look-up'!$J:$J,0))</f>
        <v>476</v>
      </c>
      <c r="W71" s="263"/>
      <c r="X71" s="263">
        <f t="shared" si="7"/>
        <v>0</v>
      </c>
      <c r="Y71" s="263"/>
      <c r="Z71" s="263"/>
      <c r="AB71" s="265" t="str">
        <f t="shared" si="8"/>
        <v>TinPT Artha Cipta Langgeng</v>
      </c>
    </row>
    <row r="72" spans="1:28" s="264" customFormat="1" ht="51">
      <c r="A72" s="356" t="s">
        <v>782</v>
      </c>
      <c r="B72" s="208" t="s">
        <v>1131</v>
      </c>
      <c r="C72" s="212" t="s">
        <v>627</v>
      </c>
      <c r="D72" s="270"/>
      <c r="E72" s="208" t="s">
        <v>1105</v>
      </c>
      <c r="F72" s="208" t="s">
        <v>782</v>
      </c>
      <c r="G72" s="208" t="s">
        <v>13320</v>
      </c>
      <c r="H72" s="209">
        <v>0</v>
      </c>
      <c r="I72" s="210" t="s">
        <v>1779</v>
      </c>
      <c r="J72" s="210" t="s">
        <v>12931</v>
      </c>
      <c r="K72" s="260"/>
      <c r="L72" s="260"/>
      <c r="M72" s="260"/>
      <c r="N72" s="260"/>
      <c r="O72" s="260"/>
      <c r="P72" s="211"/>
      <c r="Q72" s="261"/>
      <c r="R72" s="208" t="s">
        <v>627</v>
      </c>
      <c r="S72" s="215" t="str">
        <f t="shared" ca="1" si="6"/>
        <v>ID</v>
      </c>
      <c r="T72" s="215" t="str">
        <f ca="1">IF(B72="","",IF(ISERROR(MATCH($J72,[1]SorP!$B$1:$B$6230,0)),"",INDIRECT("'SorP'!$A$"&amp;MATCH($J72,[1]SorP!$B$1:$B$6230,0))))</f>
        <v>ID-PP</v>
      </c>
      <c r="U72" s="231"/>
      <c r="V72" s="262">
        <f>IF(C72="",NA(),MATCH($B72&amp;$C72,'[1]Smelter Look-up'!$J:$J,0))</f>
        <v>482</v>
      </c>
      <c r="W72" s="263"/>
      <c r="X72" s="263">
        <f t="shared" si="7"/>
        <v>0</v>
      </c>
      <c r="Y72" s="263"/>
      <c r="Z72" s="263"/>
      <c r="AB72" s="265" t="str">
        <f t="shared" si="8"/>
        <v>TinPT Mitra Stania Prima</v>
      </c>
    </row>
    <row r="73" spans="1:28" s="264" customFormat="1" ht="51">
      <c r="A73" s="356" t="s">
        <v>15215</v>
      </c>
      <c r="B73" s="208" t="s">
        <v>1131</v>
      </c>
      <c r="C73" s="212" t="s">
        <v>15214</v>
      </c>
      <c r="D73" s="270"/>
      <c r="E73" s="208" t="s">
        <v>1105</v>
      </c>
      <c r="F73" s="208" t="s">
        <v>15215</v>
      </c>
      <c r="G73" s="208" t="s">
        <v>13320</v>
      </c>
      <c r="H73" s="209">
        <v>0</v>
      </c>
      <c r="I73" s="210" t="s">
        <v>15248</v>
      </c>
      <c r="J73" s="210" t="s">
        <v>12931</v>
      </c>
      <c r="K73" s="260"/>
      <c r="L73" s="260"/>
      <c r="M73" s="260"/>
      <c r="N73" s="260"/>
      <c r="O73" s="260"/>
      <c r="P73" s="211"/>
      <c r="Q73" s="261"/>
      <c r="R73" s="208" t="s">
        <v>15214</v>
      </c>
      <c r="S73" s="215" t="str">
        <f t="shared" ca="1" si="6"/>
        <v>ID</v>
      </c>
      <c r="T73" s="215" t="str">
        <f ca="1">IF(B73="","",IF(ISERROR(MATCH($J73,[1]SorP!$B$1:$B$6230,0)),"",INDIRECT("'SorP'!$A$"&amp;MATCH($J73,[1]SorP!$B$1:$B$6230,0))))</f>
        <v>ID-PP</v>
      </c>
      <c r="U73" s="231"/>
      <c r="V73" s="262">
        <f>IF(C73="",NA(),MATCH($B73&amp;$C73,'[1]Smelter Look-up'!$J:$J,0))</f>
        <v>484</v>
      </c>
      <c r="W73" s="263"/>
      <c r="X73" s="263">
        <f t="shared" si="7"/>
        <v>0</v>
      </c>
      <c r="Y73" s="263"/>
      <c r="Z73" s="263"/>
      <c r="AB73" s="265" t="str">
        <f t="shared" si="8"/>
        <v>TinPT Prima Timah Utama</v>
      </c>
    </row>
    <row r="74" spans="1:28" s="264" customFormat="1" ht="51">
      <c r="A74" s="356" t="s">
        <v>783</v>
      </c>
      <c r="B74" s="208" t="s">
        <v>1131</v>
      </c>
      <c r="C74" s="212" t="s">
        <v>2171</v>
      </c>
      <c r="D74" s="270"/>
      <c r="E74" s="208" t="s">
        <v>1105</v>
      </c>
      <c r="F74" s="208" t="s">
        <v>783</v>
      </c>
      <c r="G74" s="208" t="s">
        <v>13320</v>
      </c>
      <c r="H74" s="209">
        <v>0</v>
      </c>
      <c r="I74" s="210" t="s">
        <v>1779</v>
      </c>
      <c r="J74" s="210" t="s">
        <v>12931</v>
      </c>
      <c r="K74" s="260"/>
      <c r="L74" s="260"/>
      <c r="M74" s="260"/>
      <c r="N74" s="260"/>
      <c r="O74" s="260"/>
      <c r="P74" s="211"/>
      <c r="Q74" s="261"/>
      <c r="R74" s="208" t="s">
        <v>2171</v>
      </c>
      <c r="S74" s="215" t="str">
        <f t="shared" ca="1" si="6"/>
        <v>ID</v>
      </c>
      <c r="T74" s="215" t="str">
        <f ca="1">IF(B74="","",IF(ISERROR(MATCH($J74,[1]SorP!$B$1:$B$6230,0)),"",INDIRECT("'SorP'!$A$"&amp;MATCH($J74,[1]SorP!$B$1:$B$6230,0))))</f>
        <v>ID-PP</v>
      </c>
      <c r="U74" s="231"/>
      <c r="V74" s="262">
        <f>IF(C74="",NA(),MATCH($B74&amp;$C74,'[1]Smelter Look-up'!$J:$J,0))</f>
        <v>487</v>
      </c>
      <c r="W74" s="263"/>
      <c r="X74" s="263">
        <f t="shared" si="7"/>
        <v>0</v>
      </c>
      <c r="Y74" s="263"/>
      <c r="Z74" s="263"/>
      <c r="AB74" s="265" t="str">
        <f t="shared" si="8"/>
        <v>TinPT Refined Bangka Tin</v>
      </c>
    </row>
    <row r="75" spans="1:28" s="264" customFormat="1" ht="51">
      <c r="A75" s="356" t="s">
        <v>804</v>
      </c>
      <c r="B75" s="208" t="s">
        <v>1131</v>
      </c>
      <c r="C75" s="212" t="s">
        <v>13882</v>
      </c>
      <c r="D75" s="270"/>
      <c r="E75" s="208" t="s">
        <v>1105</v>
      </c>
      <c r="F75" s="208" t="s">
        <v>804</v>
      </c>
      <c r="G75" s="208" t="s">
        <v>13320</v>
      </c>
      <c r="H75" s="209">
        <v>0</v>
      </c>
      <c r="I75" s="210" t="s">
        <v>1805</v>
      </c>
      <c r="J75" s="210" t="s">
        <v>6100</v>
      </c>
      <c r="K75" s="260"/>
      <c r="L75" s="260"/>
      <c r="M75" s="260"/>
      <c r="N75" s="260"/>
      <c r="O75" s="260"/>
      <c r="P75" s="211"/>
      <c r="Q75" s="261"/>
      <c r="R75" s="208" t="s">
        <v>13882</v>
      </c>
      <c r="S75" s="215" t="str">
        <f t="shared" ca="1" si="6"/>
        <v>ID</v>
      </c>
      <c r="T75" s="215" t="str">
        <f ca="1">IF(B75="","",IF(ISERROR(MATCH($J75,[1]SorP!$B$1:$B$6230,0)),"",INDIRECT("'SorP'!$A$"&amp;MATCH($J75,[1]SorP!$B$1:$B$6230,0))))</f>
        <v>ID-SN</v>
      </c>
      <c r="U75" s="231"/>
      <c r="V75" s="262">
        <f>IF(C75="",NA(),MATCH($B75&amp;$C75,'[1]Smelter Look-up'!$J:$J,0))</f>
        <v>491</v>
      </c>
      <c r="W75" s="263"/>
      <c r="X75" s="263">
        <f t="shared" si="7"/>
        <v>0</v>
      </c>
      <c r="Y75" s="263"/>
      <c r="Z75" s="263"/>
      <c r="AB75" s="265" t="str">
        <f t="shared" si="8"/>
        <v>TinPT Timah Tbk Kundur</v>
      </c>
    </row>
    <row r="76" spans="1:28" s="264" customFormat="1" ht="51">
      <c r="A76" s="356" t="s">
        <v>784</v>
      </c>
      <c r="B76" s="208" t="s">
        <v>1131</v>
      </c>
      <c r="C76" s="212" t="s">
        <v>13881</v>
      </c>
      <c r="D76" s="270"/>
      <c r="E76" s="208" t="s">
        <v>1105</v>
      </c>
      <c r="F76" s="208" t="s">
        <v>784</v>
      </c>
      <c r="G76" s="208" t="s">
        <v>13320</v>
      </c>
      <c r="H76" s="209">
        <v>0</v>
      </c>
      <c r="I76" s="210" t="s">
        <v>1807</v>
      </c>
      <c r="J76" s="210" t="s">
        <v>12931</v>
      </c>
      <c r="K76" s="260"/>
      <c r="L76" s="260"/>
      <c r="M76" s="260"/>
      <c r="N76" s="260"/>
      <c r="O76" s="260"/>
      <c r="P76" s="211"/>
      <c r="Q76" s="261"/>
      <c r="R76" s="208" t="s">
        <v>13881</v>
      </c>
      <c r="S76" s="215" t="str">
        <f t="shared" ca="1" si="6"/>
        <v>ID</v>
      </c>
      <c r="T76" s="215" t="str">
        <f ca="1">IF(B76="","",IF(ISERROR(MATCH($J76,[1]SorP!$B$1:$B$6230,0)),"",INDIRECT("'SorP'!$A$"&amp;MATCH($J76,[1]SorP!$B$1:$B$6230,0))))</f>
        <v>ID-PP</v>
      </c>
      <c r="U76" s="231"/>
      <c r="V76" s="262">
        <f>IF(C76="",NA(),MATCH($B76&amp;$C76,'[1]Smelter Look-up'!$J:$J,0))</f>
        <v>492</v>
      </c>
      <c r="W76" s="263"/>
      <c r="X76" s="263">
        <f t="shared" si="7"/>
        <v>0</v>
      </c>
      <c r="Y76" s="263"/>
      <c r="Z76" s="263"/>
      <c r="AB76" s="265" t="str">
        <f t="shared" si="8"/>
        <v>TinPT Timah Tbk Mentok</v>
      </c>
    </row>
    <row r="77" spans="1:28" s="264" customFormat="1" ht="127.5">
      <c r="A77" s="356" t="s">
        <v>761</v>
      </c>
      <c r="B77" s="208" t="s">
        <v>1132</v>
      </c>
      <c r="C77" s="212" t="s">
        <v>13355</v>
      </c>
      <c r="D77" s="270"/>
      <c r="E77" s="208" t="s">
        <v>1100</v>
      </c>
      <c r="F77" s="208" t="s">
        <v>761</v>
      </c>
      <c r="G77" s="208" t="s">
        <v>13320</v>
      </c>
      <c r="H77" s="209">
        <v>0</v>
      </c>
      <c r="I77" s="210" t="s">
        <v>1743</v>
      </c>
      <c r="J77" s="210" t="s">
        <v>13703</v>
      </c>
      <c r="K77" s="260"/>
      <c r="L77" s="260"/>
      <c r="M77" s="260"/>
      <c r="N77" s="260"/>
      <c r="O77" s="260"/>
      <c r="P77" s="211"/>
      <c r="Q77" s="261"/>
      <c r="R77" s="208" t="s">
        <v>13355</v>
      </c>
      <c r="S77" s="215" t="str">
        <f t="shared" ca="1" si="6"/>
        <v>CN</v>
      </c>
      <c r="T77" s="215" t="str">
        <f ca="1">IF(B77="","",IF(ISERROR(MATCH($J77,[1]SorP!$B$1:$B$6230,0)),"",INDIRECT("'SorP'!$A$"&amp;MATCH($J77,[1]SorP!$B$1:$B$6230,0))))</f>
        <v>CN-YN</v>
      </c>
      <c r="U77" s="231"/>
      <c r="V77" s="262">
        <f>IF(C77="",NA(),MATCH($B77&amp;$C77,'[1]Smelter Look-up'!$J:$J,0))</f>
        <v>378</v>
      </c>
      <c r="W77" s="263"/>
      <c r="X77" s="263">
        <f t="shared" si="7"/>
        <v>0</v>
      </c>
      <c r="Y77" s="263"/>
      <c r="Z77" s="263"/>
      <c r="AB77" s="265" t="str">
        <f t="shared" si="8"/>
        <v>TantalumYanling Jincheng Tantalum &amp; Niobium Co., Ltd.</v>
      </c>
    </row>
    <row r="78" spans="1:28" s="264" customFormat="1" ht="51">
      <c r="A78" s="356" t="s">
        <v>724</v>
      </c>
      <c r="B78" s="208" t="s">
        <v>1130</v>
      </c>
      <c r="C78" s="212" t="s">
        <v>913</v>
      </c>
      <c r="D78" s="270"/>
      <c r="E78" s="208" t="s">
        <v>1097</v>
      </c>
      <c r="F78" s="208" t="s">
        <v>724</v>
      </c>
      <c r="G78" s="208" t="s">
        <v>13320</v>
      </c>
      <c r="H78" s="209">
        <v>0</v>
      </c>
      <c r="I78" s="210" t="s">
        <v>1653</v>
      </c>
      <c r="J78" s="210" t="s">
        <v>1610</v>
      </c>
      <c r="K78" s="260"/>
      <c r="L78" s="260"/>
      <c r="M78" s="260"/>
      <c r="N78" s="260"/>
      <c r="O78" s="260"/>
      <c r="P78" s="211"/>
      <c r="Q78" s="261"/>
      <c r="R78" s="208" t="s">
        <v>913</v>
      </c>
      <c r="S78" s="215" t="str">
        <f t="shared" ca="1" si="6"/>
        <v>CA</v>
      </c>
      <c r="T78" s="215" t="str">
        <f ca="1">IF(B78="","",IF(ISERROR(MATCH($J78,[1]SorP!$B$1:$B$6230,0)),"",INDIRECT("'SorP'!$A$"&amp;MATCH($J78,[1]SorP!$B$1:$B$6230,0))))</f>
        <v>CA-MB</v>
      </c>
      <c r="U78" s="231"/>
      <c r="V78" s="262">
        <f>IF(C78="",NA(),MATCH($B78&amp;$C78,'[1]Smelter Look-up'!$J:$J,0))</f>
        <v>215</v>
      </c>
      <c r="W78" s="263"/>
      <c r="X78" s="263">
        <f t="shared" si="7"/>
        <v>0</v>
      </c>
      <c r="Y78" s="263"/>
      <c r="Z78" s="263"/>
      <c r="AB78" s="265" t="str">
        <f t="shared" si="8"/>
        <v>GoldRoyal Canadian Mint</v>
      </c>
    </row>
    <row r="79" spans="1:28" s="264" customFormat="1" ht="25.5">
      <c r="A79" s="356" t="s">
        <v>786</v>
      </c>
      <c r="B79" s="208" t="s">
        <v>1131</v>
      </c>
      <c r="C79" s="212" t="s">
        <v>785</v>
      </c>
      <c r="D79" s="270"/>
      <c r="E79" s="208" t="s">
        <v>2455</v>
      </c>
      <c r="F79" s="208" t="s">
        <v>786</v>
      </c>
      <c r="G79" s="208" t="s">
        <v>13320</v>
      </c>
      <c r="H79" s="209">
        <v>0</v>
      </c>
      <c r="I79" s="210" t="s">
        <v>13915</v>
      </c>
      <c r="J79" s="210" t="s">
        <v>1710</v>
      </c>
      <c r="K79" s="260"/>
      <c r="L79" s="260"/>
      <c r="M79" s="260"/>
      <c r="N79" s="260"/>
      <c r="O79" s="260"/>
      <c r="P79" s="211"/>
      <c r="Q79" s="261"/>
      <c r="R79" s="208" t="s">
        <v>785</v>
      </c>
      <c r="S79" s="215" t="str">
        <f t="shared" ca="1" si="6"/>
        <v>TW</v>
      </c>
      <c r="T79" s="215" t="str">
        <f ca="1">IF(B79="","",IF(ISERROR(MATCH($J79,[1]SorP!$B$1:$B$6230,0)),"",INDIRECT("'SorP'!$A$"&amp;MATCH($J79,[1]SorP!$B$1:$B$6230,0))))</f>
        <v>TW-NWT</v>
      </c>
      <c r="U79" s="231"/>
      <c r="V79" s="262">
        <f>IF(C79="",NA(),MATCH($B79&amp;$C79,'[1]Smelter Look-up'!$J:$J,0))</f>
        <v>497</v>
      </c>
      <c r="W79" s="263"/>
      <c r="X79" s="263">
        <f t="shared" si="7"/>
        <v>0</v>
      </c>
      <c r="Y79" s="263"/>
      <c r="Z79" s="263"/>
      <c r="AB79" s="265" t="str">
        <f t="shared" si="8"/>
        <v>TinRui Da Hung</v>
      </c>
    </row>
    <row r="80" spans="1:28" s="264" customFormat="1" ht="102">
      <c r="A80" s="356" t="s">
        <v>728</v>
      </c>
      <c r="B80" s="208" t="s">
        <v>1130</v>
      </c>
      <c r="C80" s="212" t="s">
        <v>2174</v>
      </c>
      <c r="D80" s="270"/>
      <c r="E80" s="208" t="s">
        <v>1100</v>
      </c>
      <c r="F80" s="208" t="s">
        <v>728</v>
      </c>
      <c r="G80" s="208" t="s">
        <v>13320</v>
      </c>
      <c r="H80" s="209">
        <v>0</v>
      </c>
      <c r="I80" s="210" t="s">
        <v>1592</v>
      </c>
      <c r="J80" s="210" t="s">
        <v>13700</v>
      </c>
      <c r="K80" s="260"/>
      <c r="L80" s="260"/>
      <c r="M80" s="260"/>
      <c r="N80" s="260"/>
      <c r="O80" s="260"/>
      <c r="P80" s="211"/>
      <c r="Q80" s="261"/>
      <c r="R80" s="208" t="s">
        <v>2174</v>
      </c>
      <c r="S80" s="215" t="str">
        <f t="shared" ca="1" si="6"/>
        <v>CN</v>
      </c>
      <c r="T80" s="215" t="str">
        <f ca="1">IF(B80="","",IF(ISERROR(MATCH($J80,[1]SorP!$B$1:$B$6230,0)),"",INDIRECT("'SorP'!$A$"&amp;MATCH($J80,[1]SorP!$B$1:$B$6230,0))))</f>
        <v>CN-SN</v>
      </c>
      <c r="U80" s="231"/>
      <c r="V80" s="262">
        <f>IF(C80="",NA(),MATCH($B80&amp;$C80,'[1]Smelter Look-up'!$J:$J,0))</f>
        <v>241</v>
      </c>
      <c r="W80" s="263"/>
      <c r="X80" s="263">
        <f t="shared" si="7"/>
        <v>0</v>
      </c>
      <c r="Y80" s="263"/>
      <c r="Z80" s="263"/>
      <c r="AB80" s="265" t="str">
        <f t="shared" si="8"/>
        <v>GoldShandong Zhaojin Gold &amp; Silver Refinery Co., Ltd.</v>
      </c>
    </row>
    <row r="81" spans="1:28" s="264" customFormat="1" ht="102">
      <c r="A81" s="356" t="s">
        <v>730</v>
      </c>
      <c r="B81" s="208" t="s">
        <v>1130</v>
      </c>
      <c r="C81" s="212" t="s">
        <v>915</v>
      </c>
      <c r="D81" s="270"/>
      <c r="E81" s="208" t="s">
        <v>2455</v>
      </c>
      <c r="F81" s="208" t="s">
        <v>730</v>
      </c>
      <c r="G81" s="208" t="s">
        <v>13320</v>
      </c>
      <c r="H81" s="209">
        <v>0</v>
      </c>
      <c r="I81" s="210" t="s">
        <v>1669</v>
      </c>
      <c r="J81" s="210" t="s">
        <v>11590</v>
      </c>
      <c r="K81" s="260"/>
      <c r="L81" s="260"/>
      <c r="M81" s="260"/>
      <c r="N81" s="260"/>
      <c r="O81" s="260"/>
      <c r="P81" s="211"/>
      <c r="Q81" s="261"/>
      <c r="R81" s="208" t="s">
        <v>915</v>
      </c>
      <c r="S81" s="215" t="str">
        <f t="shared" ca="1" si="6"/>
        <v>TW</v>
      </c>
      <c r="T81" s="215" t="str">
        <f ca="1">IF(B81="","",IF(ISERROR(MATCH($J81,[1]SorP!$B$1:$B$6230,0)),"",INDIRECT("'SorP'!$A$"&amp;MATCH($J81,[1]SorP!$B$1:$B$6230,0))))</f>
        <v>TW-KHH</v>
      </c>
      <c r="U81" s="231"/>
      <c r="V81" s="262">
        <f>IF(C81="",NA(),MATCH($B81&amp;$C81,'[1]Smelter Look-up'!$J:$J,0))</f>
        <v>252</v>
      </c>
      <c r="W81" s="263"/>
      <c r="X81" s="263">
        <f t="shared" si="7"/>
        <v>0</v>
      </c>
      <c r="Y81" s="263"/>
      <c r="Z81" s="263"/>
      <c r="AB81" s="265" t="str">
        <f t="shared" si="8"/>
        <v>GoldSolar Applied Materials Technology Corp.</v>
      </c>
    </row>
    <row r="82" spans="1:28" s="264" customFormat="1" ht="76.5">
      <c r="A82" s="356" t="s">
        <v>731</v>
      </c>
      <c r="B82" s="208" t="s">
        <v>1130</v>
      </c>
      <c r="C82" s="212" t="s">
        <v>58</v>
      </c>
      <c r="D82" s="270"/>
      <c r="E82" s="208" t="s">
        <v>1108</v>
      </c>
      <c r="F82" s="208" t="s">
        <v>731</v>
      </c>
      <c r="G82" s="208" t="s">
        <v>13320</v>
      </c>
      <c r="H82" s="209">
        <v>0</v>
      </c>
      <c r="I82" s="210" t="s">
        <v>1670</v>
      </c>
      <c r="J82" s="210" t="s">
        <v>2229</v>
      </c>
      <c r="K82" s="260"/>
      <c r="L82" s="260"/>
      <c r="M82" s="260"/>
      <c r="N82" s="260"/>
      <c r="O82" s="260"/>
      <c r="P82" s="211"/>
      <c r="Q82" s="261"/>
      <c r="R82" s="208" t="s">
        <v>58</v>
      </c>
      <c r="S82" s="215" t="str">
        <f t="shared" ca="1" si="6"/>
        <v>JP</v>
      </c>
      <c r="T82" s="215" t="str">
        <f ca="1">IF(B82="","",IF(ISERROR(MATCH($J82,[1]SorP!$B$1:$B$6230,0)),"",INDIRECT("'SorP'!$A$"&amp;MATCH($J82,[1]SorP!$B$1:$B$6230,0))))</f>
        <v>JP-28</v>
      </c>
      <c r="U82" s="231"/>
      <c r="V82" s="262">
        <f>IF(C82="",NA(),MATCH($B82&amp;$C82,'[1]Smelter Look-up'!$J:$J,0))</f>
        <v>259</v>
      </c>
      <c r="W82" s="263"/>
      <c r="X82" s="263">
        <f t="shared" si="7"/>
        <v>0</v>
      </c>
      <c r="Y82" s="263"/>
      <c r="Z82" s="263"/>
      <c r="AB82" s="265" t="str">
        <f t="shared" si="8"/>
        <v>GoldSumitomo Metal Mining Co., Ltd.</v>
      </c>
    </row>
    <row r="83" spans="1:28" s="264" customFormat="1" ht="63.75">
      <c r="A83" s="356" t="s">
        <v>732</v>
      </c>
      <c r="B83" s="208" t="s">
        <v>1130</v>
      </c>
      <c r="C83" s="212" t="s">
        <v>1233</v>
      </c>
      <c r="D83" s="270"/>
      <c r="E83" s="208" t="s">
        <v>1108</v>
      </c>
      <c r="F83" s="208" t="s">
        <v>732</v>
      </c>
      <c r="G83" s="208" t="s">
        <v>13320</v>
      </c>
      <c r="H83" s="209">
        <v>0</v>
      </c>
      <c r="I83" s="210" t="s">
        <v>1671</v>
      </c>
      <c r="J83" s="210" t="s">
        <v>1672</v>
      </c>
      <c r="K83" s="260"/>
      <c r="L83" s="260"/>
      <c r="M83" s="260"/>
      <c r="N83" s="260"/>
      <c r="O83" s="260"/>
      <c r="P83" s="211"/>
      <c r="Q83" s="261"/>
      <c r="R83" s="208" t="s">
        <v>1233</v>
      </c>
      <c r="S83" s="215" t="str">
        <f t="shared" ca="1" si="6"/>
        <v>JP</v>
      </c>
      <c r="T83" s="215" t="str">
        <f ca="1">IF(B83="","",IF(ISERROR(MATCH($J83,[1]SorP!$B$1:$B$6230,0)),"",INDIRECT("'SorP'!$A$"&amp;MATCH($J83,[1]SorP!$B$1:$B$6230,0))))</f>
        <v>JP-25</v>
      </c>
      <c r="U83" s="231"/>
      <c r="V83" s="262">
        <f>IF(C83="",NA(),MATCH($B83&amp;$C83,'[1]Smelter Look-up'!$J:$J,0))</f>
        <v>271</v>
      </c>
      <c r="W83" s="263"/>
      <c r="X83" s="263">
        <f t="shared" si="7"/>
        <v>0</v>
      </c>
      <c r="Y83" s="263"/>
      <c r="Z83" s="263"/>
      <c r="AB83" s="265" t="str">
        <f t="shared" si="8"/>
        <v>GoldTanaka Kikinzoku Kogyo K.K.</v>
      </c>
    </row>
    <row r="84" spans="1:28" s="264" customFormat="1" ht="38.25">
      <c r="A84" s="356" t="s">
        <v>764</v>
      </c>
      <c r="B84" s="208" t="s">
        <v>1132</v>
      </c>
      <c r="C84" s="212" t="s">
        <v>1746</v>
      </c>
      <c r="D84" s="270"/>
      <c r="E84" s="208" t="s">
        <v>2456</v>
      </c>
      <c r="F84" s="208" t="s">
        <v>764</v>
      </c>
      <c r="G84" s="208" t="s">
        <v>13320</v>
      </c>
      <c r="H84" s="209">
        <v>0</v>
      </c>
      <c r="I84" s="210" t="s">
        <v>1747</v>
      </c>
      <c r="J84" s="210" t="s">
        <v>1748</v>
      </c>
      <c r="K84" s="260"/>
      <c r="L84" s="260"/>
      <c r="M84" s="260"/>
      <c r="N84" s="260"/>
      <c r="O84" s="260"/>
      <c r="P84" s="211"/>
      <c r="Q84" s="261"/>
      <c r="R84" s="208" t="s">
        <v>1746</v>
      </c>
      <c r="S84" s="215" t="str">
        <f t="shared" ca="1" si="6"/>
        <v>US</v>
      </c>
      <c r="T84" s="215" t="str">
        <f ca="1">IF(B84="","",IF(ISERROR(MATCH($J84,[1]SorP!$B$1:$B$6230,0)),"",INDIRECT("'SorP'!$A$"&amp;MATCH($J84,[1]SorP!$B$1:$B$6230,0))))</f>
        <v>US-PA</v>
      </c>
      <c r="U84" s="231"/>
      <c r="V84" s="262">
        <f>IF(C84="",NA(),MATCH($B84&amp;$C84,'[1]Smelter Look-up'!$J:$J,0))</f>
        <v>372</v>
      </c>
      <c r="W84" s="263"/>
      <c r="X84" s="263">
        <f t="shared" si="7"/>
        <v>0</v>
      </c>
      <c r="Y84" s="263"/>
      <c r="Z84" s="263"/>
      <c r="AB84" s="265" t="str">
        <f t="shared" si="8"/>
        <v>TantalumTelex Metals</v>
      </c>
    </row>
    <row r="85" spans="1:28" s="264" customFormat="1" ht="25.5">
      <c r="A85" s="356" t="s">
        <v>788</v>
      </c>
      <c r="B85" s="208" t="s">
        <v>1131</v>
      </c>
      <c r="C85" s="212" t="s">
        <v>1031</v>
      </c>
      <c r="D85" s="270"/>
      <c r="E85" s="208" t="s">
        <v>888</v>
      </c>
      <c r="F85" s="208" t="s">
        <v>788</v>
      </c>
      <c r="G85" s="208" t="s">
        <v>13320</v>
      </c>
      <c r="H85" s="209">
        <v>0</v>
      </c>
      <c r="I85" s="210" t="s">
        <v>1809</v>
      </c>
      <c r="J85" s="210" t="s">
        <v>1810</v>
      </c>
      <c r="K85" s="260"/>
      <c r="L85" s="260"/>
      <c r="M85" s="260"/>
      <c r="N85" s="260"/>
      <c r="O85" s="260"/>
      <c r="P85" s="211"/>
      <c r="Q85" s="261"/>
      <c r="R85" s="208" t="s">
        <v>1031</v>
      </c>
      <c r="S85" s="215" t="str">
        <f t="shared" ca="1" si="6"/>
        <v>TH</v>
      </c>
      <c r="T85" s="215" t="str">
        <f ca="1">IF(B85="","",IF(ISERROR(MATCH($J85,[1]SorP!$B$1:$B$6230,0)),"",INDIRECT("'SorP'!$A$"&amp;MATCH($J85,[1]SorP!$B$1:$B$6230,0))))</f>
        <v>TH-55</v>
      </c>
      <c r="U85" s="231"/>
      <c r="V85" s="262">
        <f>IF(C85="",NA(),MATCH($B85&amp;$C85,'[1]Smelter Look-up'!$J:$J,0))</f>
        <v>504</v>
      </c>
      <c r="W85" s="263"/>
      <c r="X85" s="263">
        <f t="shared" si="7"/>
        <v>0</v>
      </c>
      <c r="Y85" s="263"/>
      <c r="Z85" s="263"/>
      <c r="AB85" s="265" t="str">
        <f t="shared" si="8"/>
        <v>TinThaisarco</v>
      </c>
    </row>
    <row r="86" spans="1:28" s="264" customFormat="1" ht="76.5">
      <c r="A86" s="356" t="s">
        <v>734</v>
      </c>
      <c r="B86" s="208" t="s">
        <v>1130</v>
      </c>
      <c r="C86" s="212" t="s">
        <v>15149</v>
      </c>
      <c r="D86" s="270"/>
      <c r="E86" s="208" t="s">
        <v>1100</v>
      </c>
      <c r="F86" s="208" t="s">
        <v>734</v>
      </c>
      <c r="G86" s="208" t="s">
        <v>13320</v>
      </c>
      <c r="H86" s="209">
        <v>0</v>
      </c>
      <c r="I86" s="210" t="s">
        <v>1663</v>
      </c>
      <c r="J86" s="210" t="s">
        <v>13700</v>
      </c>
      <c r="K86" s="260"/>
      <c r="L86" s="260"/>
      <c r="M86" s="260"/>
      <c r="N86" s="260"/>
      <c r="O86" s="260"/>
      <c r="P86" s="211"/>
      <c r="Q86" s="261"/>
      <c r="R86" s="208" t="s">
        <v>15149</v>
      </c>
      <c r="S86" s="215" t="str">
        <f t="shared" ca="1" si="6"/>
        <v>CN</v>
      </c>
      <c r="T86" s="215" t="str">
        <f ca="1">IF(B86="","",IF(ISERROR(MATCH($J86,[1]SorP!$B$1:$B$6230,0)),"",INDIRECT("'SorP'!$A$"&amp;MATCH($J86,[1]SorP!$B$1:$B$6230,0))))</f>
        <v>CN-SN</v>
      </c>
      <c r="U86" s="231"/>
      <c r="V86" s="262">
        <f>IF(C86="",NA(),MATCH($B86&amp;$C86,'[1]Smelter Look-up'!$J:$J,0))</f>
        <v>234</v>
      </c>
      <c r="W86" s="263"/>
      <c r="X86" s="263">
        <f t="shared" si="7"/>
        <v>0</v>
      </c>
      <c r="Y86" s="263"/>
      <c r="Z86" s="263"/>
      <c r="AB86" s="265" t="str">
        <f t="shared" si="8"/>
        <v>GoldShandong Gold Smelting Co., Ltd.</v>
      </c>
    </row>
    <row r="87" spans="1:28" s="264" customFormat="1" ht="63.75">
      <c r="A87" s="356" t="s">
        <v>735</v>
      </c>
      <c r="B87" s="208" t="s">
        <v>1130</v>
      </c>
      <c r="C87" s="212" t="s">
        <v>2178</v>
      </c>
      <c r="D87" s="270"/>
      <c r="E87" s="208" t="s">
        <v>1108</v>
      </c>
      <c r="F87" s="208" t="s">
        <v>735</v>
      </c>
      <c r="G87" s="208" t="s">
        <v>13320</v>
      </c>
      <c r="H87" s="209">
        <v>0</v>
      </c>
      <c r="I87" s="210" t="s">
        <v>1677</v>
      </c>
      <c r="J87" s="210" t="s">
        <v>1587</v>
      </c>
      <c r="K87" s="260"/>
      <c r="L87" s="260"/>
      <c r="M87" s="260"/>
      <c r="N87" s="260"/>
      <c r="O87" s="260"/>
      <c r="P87" s="211"/>
      <c r="Q87" s="261"/>
      <c r="R87" s="208" t="s">
        <v>2178</v>
      </c>
      <c r="S87" s="215" t="str">
        <f t="shared" ca="1" si="6"/>
        <v>JP</v>
      </c>
      <c r="T87" s="215" t="str">
        <f ca="1">IF(B87="","",IF(ISERROR(MATCH($J87,[1]SorP!$B$1:$B$6230,0)),"",INDIRECT("'SorP'!$A$"&amp;MATCH($J87,[1]SorP!$B$1:$B$6230,0))))</f>
        <v>JP-08</v>
      </c>
      <c r="U87" s="231"/>
      <c r="V87" s="262">
        <f>IF(C87="",NA(),MATCH($B87&amp;$C87,'[1]Smelter Look-up'!$J:$J,0))</f>
        <v>276</v>
      </c>
      <c r="W87" s="263"/>
      <c r="X87" s="263">
        <f t="shared" si="7"/>
        <v>0</v>
      </c>
      <c r="Y87" s="263"/>
      <c r="Z87" s="263"/>
      <c r="AB87" s="265" t="str">
        <f t="shared" si="8"/>
        <v>GoldTokuriki Honten Co., Ltd.</v>
      </c>
    </row>
    <row r="88" spans="1:28" s="264" customFormat="1" ht="76.5">
      <c r="A88" s="356" t="s">
        <v>765</v>
      </c>
      <c r="B88" s="208" t="s">
        <v>1132</v>
      </c>
      <c r="C88" s="212" t="s">
        <v>1749</v>
      </c>
      <c r="D88" s="270"/>
      <c r="E88" s="208" t="s">
        <v>1109</v>
      </c>
      <c r="F88" s="208" t="s">
        <v>765</v>
      </c>
      <c r="G88" s="208" t="s">
        <v>13320</v>
      </c>
      <c r="H88" s="209">
        <v>0</v>
      </c>
      <c r="I88" s="210" t="s">
        <v>1613</v>
      </c>
      <c r="J88" s="210" t="s">
        <v>7109</v>
      </c>
      <c r="K88" s="260"/>
      <c r="L88" s="260"/>
      <c r="M88" s="260"/>
      <c r="N88" s="260"/>
      <c r="O88" s="260"/>
      <c r="P88" s="211"/>
      <c r="Q88" s="261"/>
      <c r="R88" s="208" t="s">
        <v>1749</v>
      </c>
      <c r="S88" s="215" t="str">
        <f t="shared" ca="1" si="6"/>
        <v>KZ</v>
      </c>
      <c r="T88" s="215" t="str">
        <f ca="1">IF(B88="","",IF(ISERROR(MATCH($J88,[1]SorP!$B$1:$B$6230,0)),"",INDIRECT("'SorP'!$A$"&amp;MATCH($J88,[1]SorP!$B$1:$B$6230,0))))</f>
        <v>KZ-ALA</v>
      </c>
      <c r="U88" s="231"/>
      <c r="V88" s="262">
        <f>IF(C88="",NA(),MATCH($B88&amp;$C88,'[1]Smelter Look-up'!$J:$J,0))</f>
        <v>374</v>
      </c>
      <c r="W88" s="263"/>
      <c r="X88" s="263">
        <f t="shared" si="7"/>
        <v>0</v>
      </c>
      <c r="Y88" s="263"/>
      <c r="Z88" s="263"/>
      <c r="AB88" s="265" t="str">
        <f t="shared" si="8"/>
        <v>TantalumUlba Metallurgical Plant JSC</v>
      </c>
    </row>
    <row r="89" spans="1:28" s="264" customFormat="1" ht="102">
      <c r="A89" s="356" t="s">
        <v>738</v>
      </c>
      <c r="B89" s="208" t="s">
        <v>1130</v>
      </c>
      <c r="C89" s="212" t="s">
        <v>2354</v>
      </c>
      <c r="D89" s="270"/>
      <c r="E89" s="208" t="s">
        <v>1095</v>
      </c>
      <c r="F89" s="208" t="s">
        <v>738</v>
      </c>
      <c r="G89" s="208" t="s">
        <v>13320</v>
      </c>
      <c r="H89" s="209">
        <v>0</v>
      </c>
      <c r="I89" s="210" t="s">
        <v>1683</v>
      </c>
      <c r="J89" s="210" t="s">
        <v>3177</v>
      </c>
      <c r="K89" s="260"/>
      <c r="L89" s="260"/>
      <c r="M89" s="260"/>
      <c r="N89" s="260"/>
      <c r="O89" s="260"/>
      <c r="P89" s="211"/>
      <c r="Q89" s="261"/>
      <c r="R89" s="208" t="s">
        <v>2354</v>
      </c>
      <c r="S89" s="215" t="str">
        <f t="shared" ca="1" si="6"/>
        <v>BE</v>
      </c>
      <c r="T89" s="215" t="str">
        <f ca="1">IF(B89="","",IF(ISERROR(MATCH($J89,[1]SorP!$B$1:$B$6230,0)),"",INDIRECT("'SorP'!$A$"&amp;MATCH($J89,[1]SorP!$B$1:$B$6230,0))))</f>
        <v>BE-WLG</v>
      </c>
      <c r="U89" s="231"/>
      <c r="V89" s="262">
        <f>IF(C89="",NA(),MATCH($B89&amp;$C89,'[1]Smelter Look-up'!$J:$J,0))</f>
        <v>286</v>
      </c>
      <c r="W89" s="263"/>
      <c r="X89" s="263">
        <f t="shared" si="7"/>
        <v>0</v>
      </c>
      <c r="Y89" s="263"/>
      <c r="Z89" s="263"/>
      <c r="AB89" s="265" t="str">
        <f t="shared" si="8"/>
        <v>GoldUmicore S.A. Business Unit Precious Metals Refining</v>
      </c>
    </row>
    <row r="90" spans="1:28" s="264" customFormat="1" ht="76.5">
      <c r="A90" s="356" t="s">
        <v>739</v>
      </c>
      <c r="B90" s="208" t="s">
        <v>1130</v>
      </c>
      <c r="C90" s="212" t="s">
        <v>820</v>
      </c>
      <c r="D90" s="270"/>
      <c r="E90" s="208" t="s">
        <v>2456</v>
      </c>
      <c r="F90" s="208" t="s">
        <v>739</v>
      </c>
      <c r="G90" s="208" t="s">
        <v>13320</v>
      </c>
      <c r="H90" s="209">
        <v>0</v>
      </c>
      <c r="I90" s="210" t="s">
        <v>1685</v>
      </c>
      <c r="J90" s="210" t="s">
        <v>1624</v>
      </c>
      <c r="K90" s="260"/>
      <c r="L90" s="260"/>
      <c r="M90" s="260"/>
      <c r="N90" s="260"/>
      <c r="O90" s="260"/>
      <c r="P90" s="211"/>
      <c r="Q90" s="261"/>
      <c r="R90" s="208" t="s">
        <v>820</v>
      </c>
      <c r="S90" s="215" t="str">
        <f t="shared" ca="1" si="6"/>
        <v>US</v>
      </c>
      <c r="T90" s="215" t="str">
        <f ca="1">IF(B90="","",IF(ISERROR(MATCH($J90,[1]SorP!$B$1:$B$6230,0)),"",INDIRECT("'SorP'!$A$"&amp;MATCH($J90,[1]SorP!$B$1:$B$6230,0))))</f>
        <v>US-CA</v>
      </c>
      <c r="U90" s="231"/>
      <c r="V90" s="262">
        <f>IF(C90="",NA(),MATCH($B90&amp;$C90,'[1]Smelter Look-up'!$J:$J,0))</f>
        <v>287</v>
      </c>
      <c r="W90" s="263"/>
      <c r="X90" s="263">
        <f t="shared" si="7"/>
        <v>0</v>
      </c>
      <c r="Y90" s="263"/>
      <c r="Z90" s="263"/>
      <c r="AB90" s="265" t="str">
        <f t="shared" si="8"/>
        <v>GoldUnited Precious Metal Refining, Inc.</v>
      </c>
    </row>
    <row r="91" spans="1:28" s="264" customFormat="1" ht="102">
      <c r="A91" s="356" t="s">
        <v>741</v>
      </c>
      <c r="B91" s="208" t="s">
        <v>1130</v>
      </c>
      <c r="C91" s="212" t="s">
        <v>2512</v>
      </c>
      <c r="D91" s="270"/>
      <c r="E91" s="208" t="s">
        <v>1093</v>
      </c>
      <c r="F91" s="208" t="s">
        <v>741</v>
      </c>
      <c r="G91" s="208" t="s">
        <v>13320</v>
      </c>
      <c r="H91" s="209">
        <v>0</v>
      </c>
      <c r="I91" s="210" t="s">
        <v>1687</v>
      </c>
      <c r="J91" s="210" t="s">
        <v>1688</v>
      </c>
      <c r="K91" s="260"/>
      <c r="L91" s="260"/>
      <c r="M91" s="260"/>
      <c r="N91" s="260"/>
      <c r="O91" s="260"/>
      <c r="P91" s="211"/>
      <c r="Q91" s="261"/>
      <c r="R91" s="208" t="s">
        <v>2512</v>
      </c>
      <c r="S91" s="215" t="str">
        <f t="shared" ca="1" si="6"/>
        <v>AU</v>
      </c>
      <c r="T91" s="215" t="str">
        <f ca="1">IF(B91="","",IF(ISERROR(MATCH($J91,[1]SorP!$B$1:$B$6230,0)),"",INDIRECT("'SorP'!$A$"&amp;MATCH($J91,[1]SorP!$B$1:$B$6230,0))))</f>
        <v>AU-WA</v>
      </c>
      <c r="U91" s="231"/>
      <c r="V91" s="262">
        <f>IF(C91="",NA(),MATCH($B91&amp;$C91,'[1]Smelter Look-up'!$J:$J,0))</f>
        <v>291</v>
      </c>
      <c r="W91" s="263"/>
      <c r="X91" s="263">
        <f t="shared" si="7"/>
        <v>0</v>
      </c>
      <c r="Y91" s="263"/>
      <c r="Z91" s="263"/>
      <c r="AB91" s="265" t="str">
        <f t="shared" si="8"/>
        <v>GoldWestern Australian Mint (T/a The Perth Mint)</v>
      </c>
    </row>
    <row r="92" spans="1:28" s="264" customFormat="1" ht="76.5">
      <c r="A92" s="356" t="s">
        <v>789</v>
      </c>
      <c r="B92" s="208" t="s">
        <v>1131</v>
      </c>
      <c r="C92" s="212" t="s">
        <v>2556</v>
      </c>
      <c r="D92" s="270"/>
      <c r="E92" s="208" t="s">
        <v>1096</v>
      </c>
      <c r="F92" s="208" t="s">
        <v>789</v>
      </c>
      <c r="G92" s="208" t="s">
        <v>13320</v>
      </c>
      <c r="H92" s="209">
        <v>0</v>
      </c>
      <c r="I92" s="210" t="s">
        <v>1778</v>
      </c>
      <c r="J92" s="210" t="s">
        <v>1782</v>
      </c>
      <c r="K92" s="260"/>
      <c r="L92" s="260"/>
      <c r="M92" s="260"/>
      <c r="N92" s="260"/>
      <c r="O92" s="260"/>
      <c r="P92" s="211"/>
      <c r="Q92" s="261"/>
      <c r="R92" s="208" t="s">
        <v>2556</v>
      </c>
      <c r="S92" s="215" t="str">
        <f t="shared" ca="1" si="6"/>
        <v>BR</v>
      </c>
      <c r="T92" s="215" t="str">
        <f ca="1">IF(B92="","",IF(ISERROR(MATCH($J92,[1]SorP!$B$1:$B$6230,0)),"",INDIRECT("'SorP'!$A$"&amp;MATCH($J92,[1]SorP!$B$1:$B$6230,0))))</f>
        <v>BR-PR</v>
      </c>
      <c r="U92" s="231"/>
      <c r="V92" s="262">
        <f>IF(C92="",NA(),MATCH($B92&amp;$C92,'[1]Smelter Look-up'!$J:$J,0))</f>
        <v>512</v>
      </c>
      <c r="W92" s="263"/>
      <c r="X92" s="263">
        <f t="shared" si="7"/>
        <v>0</v>
      </c>
      <c r="Y92" s="263"/>
      <c r="Z92" s="263"/>
      <c r="AB92" s="265" t="str">
        <f t="shared" si="8"/>
        <v>TinWhite Solder Metalurgia e Mineracao Ltda.</v>
      </c>
    </row>
    <row r="93" spans="1:28" s="264" customFormat="1" ht="89.25">
      <c r="A93" s="356" t="s">
        <v>802</v>
      </c>
      <c r="B93" s="208" t="s">
        <v>1133</v>
      </c>
      <c r="C93" s="212" t="s">
        <v>2563</v>
      </c>
      <c r="D93" s="270"/>
      <c r="E93" s="208" t="s">
        <v>1094</v>
      </c>
      <c r="F93" s="208" t="s">
        <v>802</v>
      </c>
      <c r="G93" s="208" t="s">
        <v>13320</v>
      </c>
      <c r="H93" s="209">
        <v>0</v>
      </c>
      <c r="I93" s="210" t="s">
        <v>1843</v>
      </c>
      <c r="J93" s="210" t="s">
        <v>2834</v>
      </c>
      <c r="K93" s="260"/>
      <c r="L93" s="260"/>
      <c r="M93" s="260"/>
      <c r="N93" s="260"/>
      <c r="O93" s="260"/>
      <c r="P93" s="211"/>
      <c r="Q93" s="261"/>
      <c r="R93" s="208" t="s">
        <v>2563</v>
      </c>
      <c r="S93" s="215" t="str">
        <f t="shared" ca="1" si="6"/>
        <v>AT</v>
      </c>
      <c r="T93" s="215" t="str">
        <f ca="1">IF(B93="","",IF(ISERROR(MATCH($J93,[1]SorP!$B$1:$B$6230,0)),"",INDIRECT("'SorP'!$A$"&amp;MATCH($J93,[1]SorP!$B$1:$B$6230,0))))</f>
        <v>AT-9</v>
      </c>
      <c r="U93" s="231"/>
      <c r="V93" s="262">
        <f>IF(C93="",NA(),MATCH($B93&amp;$C93,'[1]Smelter Look-up'!$J:$J,0))</f>
        <v>600</v>
      </c>
      <c r="W93" s="263"/>
      <c r="X93" s="263">
        <f t="shared" si="7"/>
        <v>0</v>
      </c>
      <c r="Y93" s="263"/>
      <c r="Z93" s="263"/>
      <c r="AB93" s="265" t="str">
        <f t="shared" si="8"/>
        <v>TungstenWolfram Bergbau und Hutten AG</v>
      </c>
    </row>
    <row r="94" spans="1:28" s="264" customFormat="1" ht="63.75">
      <c r="A94" s="356" t="s">
        <v>803</v>
      </c>
      <c r="B94" s="208" t="s">
        <v>1133</v>
      </c>
      <c r="C94" s="212" t="s">
        <v>1383</v>
      </c>
      <c r="D94" s="270"/>
      <c r="E94" s="208" t="s">
        <v>1100</v>
      </c>
      <c r="F94" s="208" t="s">
        <v>803</v>
      </c>
      <c r="G94" s="208" t="s">
        <v>13320</v>
      </c>
      <c r="H94" s="209">
        <v>0</v>
      </c>
      <c r="I94" s="210" t="s">
        <v>1846</v>
      </c>
      <c r="J94" s="210" t="s">
        <v>13698</v>
      </c>
      <c r="K94" s="260"/>
      <c r="L94" s="260"/>
      <c r="M94" s="260"/>
      <c r="N94" s="260"/>
      <c r="O94" s="260"/>
      <c r="P94" s="211"/>
      <c r="Q94" s="261"/>
      <c r="R94" s="208" t="s">
        <v>1383</v>
      </c>
      <c r="S94" s="215" t="str">
        <f t="shared" ca="1" si="6"/>
        <v>CN</v>
      </c>
      <c r="T94" s="215" t="str">
        <f ca="1">IF(B94="","",IF(ISERROR(MATCH($J94,[1]SorP!$B$1:$B$6230,0)),"",INDIRECT("'SorP'!$A$"&amp;MATCH($J94,[1]SorP!$B$1:$B$6230,0))))</f>
        <v>CN-SC</v>
      </c>
      <c r="U94" s="231"/>
      <c r="V94" s="262">
        <f>IF(C94="",NA(),MATCH($B94&amp;$C94,'[1]Smelter Look-up'!$J:$J,0))</f>
        <v>605</v>
      </c>
      <c r="W94" s="263"/>
      <c r="X94" s="263">
        <f t="shared" si="7"/>
        <v>0</v>
      </c>
      <c r="Y94" s="263"/>
      <c r="Z94" s="263"/>
      <c r="AB94" s="265" t="str">
        <f t="shared" si="8"/>
        <v>TungstenXiamen Tungsten Co., Ltd.</v>
      </c>
    </row>
    <row r="95" spans="1:28" s="264" customFormat="1" ht="102">
      <c r="A95" s="356" t="s">
        <v>790</v>
      </c>
      <c r="B95" s="208" t="s">
        <v>1131</v>
      </c>
      <c r="C95" s="212" t="s">
        <v>2181</v>
      </c>
      <c r="D95" s="270"/>
      <c r="E95" s="208" t="s">
        <v>1100</v>
      </c>
      <c r="F95" s="208" t="s">
        <v>790</v>
      </c>
      <c r="G95" s="208" t="s">
        <v>13320</v>
      </c>
      <c r="H95" s="209">
        <v>0</v>
      </c>
      <c r="I95" s="210" t="s">
        <v>2470</v>
      </c>
      <c r="J95" s="210" t="s">
        <v>13708</v>
      </c>
      <c r="K95" s="260"/>
      <c r="L95" s="260"/>
      <c r="M95" s="260"/>
      <c r="N95" s="260"/>
      <c r="O95" s="260"/>
      <c r="P95" s="211"/>
      <c r="Q95" s="261"/>
      <c r="R95" s="208" t="s">
        <v>2181</v>
      </c>
      <c r="S95" s="215" t="str">
        <f t="shared" ca="1" si="6"/>
        <v>CN</v>
      </c>
      <c r="T95" s="215" t="str">
        <f ca="1">IF(B95="","",IF(ISERROR(MATCH($J95,[1]SorP!$B$1:$B$6230,0)),"",INDIRECT("'SorP'!$A$"&amp;MATCH($J95,[1]SorP!$B$1:$B$6230,0))))</f>
        <v>CN-XJ</v>
      </c>
      <c r="U95" s="231"/>
      <c r="V95" s="262">
        <f>IF(C95="",NA(),MATCH($B95&amp;$C95,'[1]Smelter Look-up'!$J:$J,0))</f>
        <v>520</v>
      </c>
      <c r="W95" s="263"/>
      <c r="X95" s="263">
        <f t="shared" si="7"/>
        <v>0</v>
      </c>
      <c r="Y95" s="263"/>
      <c r="Z95" s="263"/>
      <c r="AB95" s="265" t="str">
        <f t="shared" si="8"/>
        <v>TinYunnan Chengfeng Non-ferrous Metals Co., Ltd.</v>
      </c>
    </row>
    <row r="96" spans="1:28" s="264" customFormat="1" ht="63.75">
      <c r="A96" s="356" t="s">
        <v>791</v>
      </c>
      <c r="B96" s="208" t="s">
        <v>1131</v>
      </c>
      <c r="C96" s="212" t="s">
        <v>2365</v>
      </c>
      <c r="D96" s="270"/>
      <c r="E96" s="208" t="s">
        <v>1100</v>
      </c>
      <c r="F96" s="208" t="s">
        <v>791</v>
      </c>
      <c r="G96" s="208" t="s">
        <v>13320</v>
      </c>
      <c r="H96" s="209">
        <v>0</v>
      </c>
      <c r="I96" s="210" t="s">
        <v>2470</v>
      </c>
      <c r="J96" s="210" t="s">
        <v>13708</v>
      </c>
      <c r="K96" s="260"/>
      <c r="L96" s="260"/>
      <c r="M96" s="260"/>
      <c r="N96" s="260"/>
      <c r="O96" s="260"/>
      <c r="P96" s="211"/>
      <c r="Q96" s="261"/>
      <c r="R96" s="208" t="s">
        <v>2365</v>
      </c>
      <c r="S96" s="215" t="str">
        <f t="shared" ca="1" si="6"/>
        <v>CN</v>
      </c>
      <c r="T96" s="215" t="str">
        <f ca="1">IF(B96="","",IF(ISERROR(MATCH($J96,[1]SorP!$B$1:$B$6230,0)),"",INDIRECT("'SorP'!$A$"&amp;MATCH($J96,[1]SorP!$B$1:$B$6230,0))))</f>
        <v>CN-XJ</v>
      </c>
      <c r="U96" s="231"/>
      <c r="V96" s="262">
        <f>IF(C96="",NA(),MATCH($B96&amp;$C96,'[1]Smelter Look-up'!$J:$J,0))</f>
        <v>524</v>
      </c>
      <c r="W96" s="263"/>
      <c r="X96" s="263">
        <f t="shared" si="7"/>
        <v>0</v>
      </c>
      <c r="Y96" s="263"/>
      <c r="Z96" s="263"/>
      <c r="AB96" s="265" t="str">
        <f t="shared" si="8"/>
        <v>TinYunnan Tin Company Limited</v>
      </c>
    </row>
    <row r="97" spans="1:28" s="264" customFormat="1" ht="89.25">
      <c r="A97" s="356" t="s">
        <v>141</v>
      </c>
      <c r="B97" s="208" t="s">
        <v>1133</v>
      </c>
      <c r="C97" s="212" t="s">
        <v>152</v>
      </c>
      <c r="D97" s="270"/>
      <c r="E97" s="208" t="s">
        <v>1100</v>
      </c>
      <c r="F97" s="208" t="s">
        <v>141</v>
      </c>
      <c r="G97" s="208" t="s">
        <v>13320</v>
      </c>
      <c r="H97" s="209">
        <v>0</v>
      </c>
      <c r="I97" s="210" t="s">
        <v>1786</v>
      </c>
      <c r="J97" s="210" t="s">
        <v>13699</v>
      </c>
      <c r="K97" s="260"/>
      <c r="L97" s="260"/>
      <c r="M97" s="260"/>
      <c r="N97" s="260"/>
      <c r="O97" s="260"/>
      <c r="P97" s="211"/>
      <c r="Q97" s="261"/>
      <c r="R97" s="208" t="s">
        <v>152</v>
      </c>
      <c r="S97" s="215" t="str">
        <f t="shared" ca="1" si="6"/>
        <v>CN</v>
      </c>
      <c r="T97" s="215" t="str">
        <f ca="1">IF(B97="","",IF(ISERROR(MATCH($J97,[1]SorP!$B$1:$B$6230,0)),"",INDIRECT("'SorP'!$A$"&amp;MATCH($J97,[1]SorP!$B$1:$B$6230,0))))</f>
        <v>CN-SD</v>
      </c>
      <c r="U97" s="231"/>
      <c r="V97" s="262">
        <f>IF(C97="",NA(),MATCH($B97&amp;$C97,'[1]Smelter Look-up'!$J:$J,0))</f>
        <v>580</v>
      </c>
      <c r="W97" s="263"/>
      <c r="X97" s="263">
        <f t="shared" si="7"/>
        <v>0</v>
      </c>
      <c r="Y97" s="263"/>
      <c r="Z97" s="263"/>
      <c r="AB97" s="265" t="str">
        <f t="shared" si="8"/>
        <v>TungstenJiangxi Yaosheng Tungsten Co., Ltd.</v>
      </c>
    </row>
    <row r="98" spans="1:28" s="264" customFormat="1" ht="114.75">
      <c r="A98" s="356" t="s">
        <v>142</v>
      </c>
      <c r="B98" s="208" t="s">
        <v>1133</v>
      </c>
      <c r="C98" s="212" t="s">
        <v>153</v>
      </c>
      <c r="D98" s="270"/>
      <c r="E98" s="208" t="s">
        <v>1100</v>
      </c>
      <c r="F98" s="208" t="s">
        <v>142</v>
      </c>
      <c r="G98" s="208" t="s">
        <v>13320</v>
      </c>
      <c r="H98" s="209">
        <v>0</v>
      </c>
      <c r="I98" s="210" t="s">
        <v>1786</v>
      </c>
      <c r="J98" s="210" t="s">
        <v>13699</v>
      </c>
      <c r="K98" s="260"/>
      <c r="L98" s="260"/>
      <c r="M98" s="260"/>
      <c r="N98" s="260"/>
      <c r="O98" s="260"/>
      <c r="P98" s="211"/>
      <c r="Q98" s="261"/>
      <c r="R98" s="208" t="s">
        <v>153</v>
      </c>
      <c r="S98" s="215" t="str">
        <f t="shared" ca="1" si="6"/>
        <v>CN</v>
      </c>
      <c r="T98" s="215" t="str">
        <f ca="1">IF(B98="","",IF(ISERROR(MATCH($J98,[1]SorP!$B$1:$B$6230,0)),"",INDIRECT("'SorP'!$A$"&amp;MATCH($J98,[1]SorP!$B$1:$B$6230,0))))</f>
        <v>CN-SD</v>
      </c>
      <c r="U98" s="231"/>
      <c r="V98" s="262">
        <f>IF(C98="",NA(),MATCH($B98&amp;$C98,'[1]Smelter Look-up'!$J:$J,0))</f>
        <v>579</v>
      </c>
      <c r="W98" s="263"/>
      <c r="X98" s="263">
        <f t="shared" si="7"/>
        <v>0</v>
      </c>
      <c r="Y98" s="263"/>
      <c r="Z98" s="263"/>
      <c r="AB98" s="265" t="str">
        <f t="shared" si="8"/>
        <v>TungstenJiangxi Xinsheng Tungsten Industry Co., Ltd.</v>
      </c>
    </row>
    <row r="99" spans="1:28" s="264" customFormat="1" ht="76.5">
      <c r="A99" s="356" t="s">
        <v>145</v>
      </c>
      <c r="B99" s="208" t="s">
        <v>1133</v>
      </c>
      <c r="C99" s="212" t="s">
        <v>156</v>
      </c>
      <c r="D99" s="270"/>
      <c r="E99" s="208" t="s">
        <v>1100</v>
      </c>
      <c r="F99" s="208" t="s">
        <v>145</v>
      </c>
      <c r="G99" s="208" t="s">
        <v>13320</v>
      </c>
      <c r="H99" s="209">
        <v>0</v>
      </c>
      <c r="I99" s="210" t="s">
        <v>1846</v>
      </c>
      <c r="J99" s="210" t="s">
        <v>13698</v>
      </c>
      <c r="K99" s="260"/>
      <c r="L99" s="260"/>
      <c r="M99" s="260"/>
      <c r="N99" s="260"/>
      <c r="O99" s="260"/>
      <c r="P99" s="211"/>
      <c r="Q99" s="261"/>
      <c r="R99" s="208" t="s">
        <v>156</v>
      </c>
      <c r="S99" s="215" t="str">
        <f t="shared" ca="1" si="6"/>
        <v>CN</v>
      </c>
      <c r="T99" s="215" t="str">
        <f ca="1">IF(B99="","",IF(ISERROR(MATCH($J99,[1]SorP!$B$1:$B$6230,0)),"",INDIRECT("'SorP'!$A$"&amp;MATCH($J99,[1]SorP!$B$1:$B$6230,0))))</f>
        <v>CN-SC</v>
      </c>
      <c r="U99" s="231"/>
      <c r="V99" s="262">
        <f>IF(C99="",NA(),MATCH($B99&amp;$C99,'[1]Smelter Look-up'!$J:$J,0))</f>
        <v>604</v>
      </c>
      <c r="W99" s="263"/>
      <c r="X99" s="263">
        <f t="shared" si="7"/>
        <v>0</v>
      </c>
      <c r="Y99" s="263"/>
      <c r="Z99" s="263"/>
      <c r="AB99" s="265" t="str">
        <f t="shared" si="8"/>
        <v>TungstenXiamen Tungsten (H.C.) Co., Ltd.</v>
      </c>
    </row>
    <row r="100" spans="1:28" s="264" customFormat="1" ht="76.5">
      <c r="A100" s="356" t="s">
        <v>138</v>
      </c>
      <c r="B100" s="208" t="s">
        <v>1133</v>
      </c>
      <c r="C100" s="212" t="s">
        <v>157</v>
      </c>
      <c r="D100" s="270"/>
      <c r="E100" s="208" t="s">
        <v>1100</v>
      </c>
      <c r="F100" s="208" t="s">
        <v>138</v>
      </c>
      <c r="G100" s="208" t="s">
        <v>13320</v>
      </c>
      <c r="H100" s="209">
        <v>0</v>
      </c>
      <c r="I100" s="210" t="s">
        <v>1851</v>
      </c>
      <c r="J100" s="210" t="s">
        <v>13699</v>
      </c>
      <c r="K100" s="260"/>
      <c r="L100" s="260"/>
      <c r="M100" s="260"/>
      <c r="N100" s="260"/>
      <c r="O100" s="260"/>
      <c r="P100" s="211"/>
      <c r="Q100" s="261"/>
      <c r="R100" s="208" t="s">
        <v>157</v>
      </c>
      <c r="S100" s="215" t="str">
        <f t="shared" ref="S100:S130" ca="1" si="9">IF(B100="","",IF(ISERROR(MATCH($E100,CL,0)),"Unknown",INDIRECT("'C'!$A$"&amp;MATCH($E100,CL,0)+1)))</f>
        <v>CN</v>
      </c>
      <c r="T100" s="215" t="str">
        <f ca="1">IF(B100="","",IF(ISERROR(MATCH($J100,[1]SorP!$B$1:$B$6230,0)),"",INDIRECT("'SorP'!$A$"&amp;MATCH($J100,[1]SorP!$B$1:$B$6230,0))))</f>
        <v>CN-SD</v>
      </c>
      <c r="U100" s="231"/>
      <c r="V100" s="262">
        <f>IF(C100="",NA(),MATCH($B100&amp;$C100,'[1]Smelter Look-up'!$J:$J,0))</f>
        <v>574</v>
      </c>
      <c r="W100" s="263"/>
      <c r="X100" s="263">
        <f t="shared" si="7"/>
        <v>0</v>
      </c>
      <c r="Y100" s="263"/>
      <c r="Z100" s="263"/>
      <c r="AB100" s="265" t="str">
        <f t="shared" si="8"/>
        <v>TungstenJiangxi Gan Bei Tungsten Co., Ltd.</v>
      </c>
    </row>
    <row r="101" spans="1:28" s="264" customFormat="1" ht="51">
      <c r="A101" s="356" t="s">
        <v>1702</v>
      </c>
      <c r="B101" s="208" t="s">
        <v>1130</v>
      </c>
      <c r="C101" s="212" t="s">
        <v>1701</v>
      </c>
      <c r="D101" s="270"/>
      <c r="E101" s="208" t="s">
        <v>2456</v>
      </c>
      <c r="F101" s="208" t="s">
        <v>1702</v>
      </c>
      <c r="G101" s="208" t="s">
        <v>13320</v>
      </c>
      <c r="H101" s="209">
        <v>0</v>
      </c>
      <c r="I101" s="210" t="s">
        <v>1545</v>
      </c>
      <c r="J101" s="210" t="s">
        <v>1546</v>
      </c>
      <c r="K101" s="260"/>
      <c r="L101" s="260"/>
      <c r="M101" s="260"/>
      <c r="N101" s="260"/>
      <c r="O101" s="260"/>
      <c r="P101" s="211"/>
      <c r="Q101" s="261"/>
      <c r="R101" s="208" t="s">
        <v>1701</v>
      </c>
      <c r="S101" s="215" t="str">
        <f t="shared" ca="1" si="9"/>
        <v>US</v>
      </c>
      <c r="T101" s="215" t="str">
        <f ca="1">IF(B101="","",IF(ISERROR(MATCH($J101,[1]SorP!$B$1:$B$6230,0)),"",INDIRECT("'SorP'!$A$"&amp;MATCH($J101,[1]SorP!$B$1:$B$6230,0))))</f>
        <v>US-CO</v>
      </c>
      <c r="U101" s="231"/>
      <c r="V101" s="262">
        <f>IF(C101="",NA(),MATCH($B101&amp;$C101,'[1]Smelter Look-up'!$J:$J,0))</f>
        <v>85</v>
      </c>
      <c r="W101" s="263"/>
      <c r="X101" s="263">
        <f t="shared" si="7"/>
        <v>0</v>
      </c>
      <c r="Y101" s="263"/>
      <c r="Z101" s="263"/>
      <c r="AB101" s="265" t="str">
        <f t="shared" si="8"/>
        <v>GoldGeib Refining Corporation</v>
      </c>
    </row>
    <row r="102" spans="1:28" s="264" customFormat="1" ht="89.25">
      <c r="A102" s="356" t="s">
        <v>393</v>
      </c>
      <c r="B102" s="208" t="s">
        <v>1133</v>
      </c>
      <c r="C102" s="212" t="s">
        <v>392</v>
      </c>
      <c r="D102" s="270"/>
      <c r="E102" s="208" t="s">
        <v>1100</v>
      </c>
      <c r="F102" s="208" t="s">
        <v>393</v>
      </c>
      <c r="G102" s="208" t="s">
        <v>13320</v>
      </c>
      <c r="H102" s="209">
        <v>0</v>
      </c>
      <c r="I102" s="210" t="s">
        <v>1786</v>
      </c>
      <c r="J102" s="210" t="s">
        <v>13699</v>
      </c>
      <c r="K102" s="260"/>
      <c r="L102" s="260"/>
      <c r="M102" s="260"/>
      <c r="N102" s="260"/>
      <c r="O102" s="260"/>
      <c r="P102" s="211"/>
      <c r="Q102" s="261"/>
      <c r="R102" s="208" t="s">
        <v>392</v>
      </c>
      <c r="S102" s="215" t="str">
        <f t="shared" ca="1" si="9"/>
        <v>CN</v>
      </c>
      <c r="T102" s="215" t="str">
        <f ca="1">IF(B102="","",IF(ISERROR(MATCH($J102,[1]SorP!$B$1:$B$6230,0)),"",INDIRECT("'SorP'!$A$"&amp;MATCH($J102,[1]SorP!$B$1:$B$6230,0))))</f>
        <v>CN-SD</v>
      </c>
      <c r="U102" s="231"/>
      <c r="V102" s="262">
        <f>IF(C102="",NA(),MATCH($B102&amp;$C102,'[1]Smelter Look-up'!$J:$J,0))</f>
        <v>558</v>
      </c>
      <c r="W102" s="263"/>
      <c r="X102" s="263">
        <f t="shared" si="7"/>
        <v>0</v>
      </c>
      <c r="Y102" s="263"/>
      <c r="Z102" s="263"/>
      <c r="AB102" s="265" t="str">
        <f t="shared" si="8"/>
        <v>TungstenGanzhou Seadragon W &amp; Mo Co., Ltd.</v>
      </c>
    </row>
    <row r="103" spans="1:28" s="264" customFormat="1" ht="63.75">
      <c r="A103" s="356" t="s">
        <v>1404</v>
      </c>
      <c r="B103" s="208" t="s">
        <v>1131</v>
      </c>
      <c r="C103" s="212" t="s">
        <v>1403</v>
      </c>
      <c r="D103" s="270"/>
      <c r="E103" s="208" t="s">
        <v>1105</v>
      </c>
      <c r="F103" s="208" t="s">
        <v>1404</v>
      </c>
      <c r="G103" s="208" t="s">
        <v>13320</v>
      </c>
      <c r="H103" s="209">
        <v>0</v>
      </c>
      <c r="I103" s="210" t="s">
        <v>1779</v>
      </c>
      <c r="J103" s="210" t="s">
        <v>12931</v>
      </c>
      <c r="K103" s="260"/>
      <c r="L103" s="260"/>
      <c r="M103" s="260"/>
      <c r="N103" s="260"/>
      <c r="O103" s="260"/>
      <c r="P103" s="211"/>
      <c r="Q103" s="261"/>
      <c r="R103" s="208" t="s">
        <v>1403</v>
      </c>
      <c r="S103" s="215" t="str">
        <f t="shared" ca="1" si="9"/>
        <v>ID</v>
      </c>
      <c r="T103" s="215" t="str">
        <f ca="1">IF(B103="","",IF(ISERROR(MATCH($J103,[1]SorP!$B$1:$B$6230,0)),"",INDIRECT("'SorP'!$A$"&amp;MATCH($J103,[1]SorP!$B$1:$B$6230,0))))</f>
        <v>ID-PP</v>
      </c>
      <c r="U103" s="231"/>
      <c r="V103" s="262">
        <f>IF(C103="",NA(),MATCH($B103&amp;$C103,'[1]Smelter Look-up'!$J:$J,0))</f>
        <v>477</v>
      </c>
      <c r="W103" s="263"/>
      <c r="X103" s="263">
        <f t="shared" si="7"/>
        <v>0</v>
      </c>
      <c r="Y103" s="263"/>
      <c r="Z103" s="263"/>
      <c r="AB103" s="265" t="str">
        <f t="shared" si="8"/>
        <v>TinPT ATD Makmur Mandiri Jaya</v>
      </c>
    </row>
    <row r="104" spans="1:28" s="264" customFormat="1" ht="63.75">
      <c r="A104" s="356" t="s">
        <v>1396</v>
      </c>
      <c r="B104" s="208" t="s">
        <v>1132</v>
      </c>
      <c r="C104" s="212" t="s">
        <v>1395</v>
      </c>
      <c r="D104" s="270"/>
      <c r="E104" s="208" t="s">
        <v>2456</v>
      </c>
      <c r="F104" s="208" t="s">
        <v>1396</v>
      </c>
      <c r="G104" s="208" t="s">
        <v>13320</v>
      </c>
      <c r="H104" s="209">
        <v>0</v>
      </c>
      <c r="I104" s="210" t="s">
        <v>1752</v>
      </c>
      <c r="J104" s="210" t="s">
        <v>1753</v>
      </c>
      <c r="K104" s="260"/>
      <c r="L104" s="260"/>
      <c r="M104" s="260"/>
      <c r="N104" s="260"/>
      <c r="O104" s="260"/>
      <c r="P104" s="211"/>
      <c r="Q104" s="261"/>
      <c r="R104" s="208" t="s">
        <v>1395</v>
      </c>
      <c r="S104" s="215" t="str">
        <f t="shared" ca="1" si="9"/>
        <v>US</v>
      </c>
      <c r="T104" s="215" t="str">
        <f ca="1">IF(B104="","",IF(ISERROR(MATCH($J104,[1]SorP!$B$1:$B$6230,0)),"",INDIRECT("'SorP'!$A$"&amp;MATCH($J104,[1]SorP!$B$1:$B$6230,0))))</f>
        <v>US-MD</v>
      </c>
      <c r="U104" s="231"/>
      <c r="V104" s="262">
        <f>IF(C104="",NA(),MATCH($B104&amp;$C104,'[1]Smelter Look-up'!$J:$J,0))</f>
        <v>318</v>
      </c>
      <c r="W104" s="263"/>
      <c r="X104" s="263">
        <f t="shared" si="7"/>
        <v>0</v>
      </c>
      <c r="Y104" s="263"/>
      <c r="Z104" s="263"/>
      <c r="AB104" s="265" t="str">
        <f t="shared" si="8"/>
        <v>TantalumD Block Metals, LLC</v>
      </c>
    </row>
    <row r="105" spans="1:28" s="264" customFormat="1" ht="76.5">
      <c r="A105" s="356" t="s">
        <v>1397</v>
      </c>
      <c r="B105" s="208" t="s">
        <v>1132</v>
      </c>
      <c r="C105" s="212" t="s">
        <v>2183</v>
      </c>
      <c r="D105" s="270"/>
      <c r="E105" s="208" t="s">
        <v>1100</v>
      </c>
      <c r="F105" s="208" t="s">
        <v>1397</v>
      </c>
      <c r="G105" s="208" t="s">
        <v>13320</v>
      </c>
      <c r="H105" s="209">
        <v>0</v>
      </c>
      <c r="I105" s="210" t="s">
        <v>1743</v>
      </c>
      <c r="J105" s="210" t="s">
        <v>13703</v>
      </c>
      <c r="K105" s="260"/>
      <c r="L105" s="260"/>
      <c r="M105" s="260"/>
      <c r="N105" s="260"/>
      <c r="O105" s="260"/>
      <c r="P105" s="211"/>
      <c r="Q105" s="261"/>
      <c r="R105" s="208" t="s">
        <v>2183</v>
      </c>
      <c r="S105" s="215" t="str">
        <f t="shared" ca="1" si="9"/>
        <v>CN</v>
      </c>
      <c r="T105" s="215" t="str">
        <f ca="1">IF(B105="","",IF(ISERROR(MATCH($J105,[1]SorP!$B$1:$B$6230,0)),"",INDIRECT("'SorP'!$A$"&amp;MATCH($J105,[1]SorP!$B$1:$B$6230,0))))</f>
        <v>CN-YN</v>
      </c>
      <c r="U105" s="231"/>
      <c r="V105" s="262">
        <f>IF(C105="",NA(),MATCH($B105&amp;$C105,'[1]Smelter Look-up'!$J:$J,0))</f>
        <v>322</v>
      </c>
      <c r="W105" s="263"/>
      <c r="X105" s="263">
        <f t="shared" si="7"/>
        <v>0</v>
      </c>
      <c r="Y105" s="263"/>
      <c r="Z105" s="263"/>
      <c r="AB105" s="265" t="str">
        <f t="shared" si="8"/>
        <v>TantalumFIR Metals &amp; Resource Ltd.</v>
      </c>
    </row>
    <row r="106" spans="1:28" s="264" customFormat="1" ht="114.75">
      <c r="A106" s="356" t="s">
        <v>1406</v>
      </c>
      <c r="B106" s="208" t="s">
        <v>1133</v>
      </c>
      <c r="C106" s="212" t="s">
        <v>1405</v>
      </c>
      <c r="D106" s="270"/>
      <c r="E106" s="208" t="s">
        <v>1100</v>
      </c>
      <c r="F106" s="208" t="s">
        <v>1406</v>
      </c>
      <c r="G106" s="208" t="s">
        <v>13320</v>
      </c>
      <c r="H106" s="209">
        <v>0</v>
      </c>
      <c r="I106" s="210" t="s">
        <v>1787</v>
      </c>
      <c r="J106" s="210" t="s">
        <v>13703</v>
      </c>
      <c r="K106" s="260"/>
      <c r="L106" s="260"/>
      <c r="M106" s="260"/>
      <c r="N106" s="260"/>
      <c r="O106" s="260"/>
      <c r="P106" s="211"/>
      <c r="Q106" s="261"/>
      <c r="R106" s="208" t="s">
        <v>1405</v>
      </c>
      <c r="S106" s="215" t="str">
        <f t="shared" ca="1" si="9"/>
        <v>CN</v>
      </c>
      <c r="T106" s="215" t="str">
        <f ca="1">IF(B106="","",IF(ISERROR(MATCH($J106,[1]SorP!$B$1:$B$6230,0)),"",INDIRECT("'SorP'!$A$"&amp;MATCH($J106,[1]SorP!$B$1:$B$6230,0))))</f>
        <v>CN-YN</v>
      </c>
      <c r="U106" s="231"/>
      <c r="V106" s="262">
        <f>IF(C106="",NA(),MATCH($B106&amp;$C106,'[1]Smelter Look-up'!$J:$J,0))</f>
        <v>545</v>
      </c>
      <c r="W106" s="263"/>
      <c r="X106" s="263">
        <f t="shared" si="7"/>
        <v>0</v>
      </c>
      <c r="Y106" s="263"/>
      <c r="Z106" s="263"/>
      <c r="AB106" s="265" t="str">
        <f t="shared" si="8"/>
        <v>TungstenChenzhou Diamond Tungsten Products Co., Ltd.</v>
      </c>
    </row>
    <row r="107" spans="1:28" s="264" customFormat="1" ht="63.75">
      <c r="A107" s="356" t="s">
        <v>1402</v>
      </c>
      <c r="B107" s="208" t="s">
        <v>1131</v>
      </c>
      <c r="C107" s="212" t="s">
        <v>1401</v>
      </c>
      <c r="D107" s="270"/>
      <c r="E107" s="208" t="s">
        <v>881</v>
      </c>
      <c r="F107" s="208" t="s">
        <v>1402</v>
      </c>
      <c r="G107" s="208" t="s">
        <v>13320</v>
      </c>
      <c r="H107" s="209">
        <v>0</v>
      </c>
      <c r="I107" s="210" t="s">
        <v>13022</v>
      </c>
      <c r="J107" s="210" t="s">
        <v>9530</v>
      </c>
      <c r="K107" s="260"/>
      <c r="L107" s="260"/>
      <c r="M107" s="260"/>
      <c r="N107" s="260"/>
      <c r="O107" s="260"/>
      <c r="P107" s="211"/>
      <c r="Q107" s="261"/>
      <c r="R107" s="208" t="s">
        <v>1401</v>
      </c>
      <c r="S107" s="215" t="str">
        <f t="shared" ca="1" si="9"/>
        <v>PH</v>
      </c>
      <c r="T107" s="215" t="str">
        <f ca="1">IF(B107="","",IF(ISERROR(MATCH($J107,[1]SorP!$B$1:$B$6230,0)),"",INDIRECT("'SorP'!$A$"&amp;MATCH($J107,[1]SorP!$B$1:$B$6230,0))))</f>
        <v>PH-QUE</v>
      </c>
      <c r="U107" s="231"/>
      <c r="V107" s="262">
        <f>IF(C107="",NA(),MATCH($B107&amp;$C107,'[1]Smelter Look-up'!$J:$J,0))</f>
        <v>469</v>
      </c>
      <c r="W107" s="263"/>
      <c r="X107" s="263">
        <f t="shared" si="7"/>
        <v>0</v>
      </c>
      <c r="Y107" s="263"/>
      <c r="Z107" s="263"/>
      <c r="AB107" s="265" t="str">
        <f t="shared" si="8"/>
        <v>TinO.M. Manufacturing Philippines, Inc.</v>
      </c>
    </row>
    <row r="108" spans="1:28" s="264" customFormat="1" ht="63.75">
      <c r="A108" s="356" t="s">
        <v>1428</v>
      </c>
      <c r="B108" s="208" t="s">
        <v>1133</v>
      </c>
      <c r="C108" s="212" t="s">
        <v>2560</v>
      </c>
      <c r="D108" s="270"/>
      <c r="E108" s="208" t="s">
        <v>1101</v>
      </c>
      <c r="F108" s="208" t="s">
        <v>1428</v>
      </c>
      <c r="G108" s="208" t="s">
        <v>13320</v>
      </c>
      <c r="H108" s="209">
        <v>0</v>
      </c>
      <c r="I108" s="210" t="s">
        <v>1760</v>
      </c>
      <c r="J108" s="210" t="s">
        <v>4270</v>
      </c>
      <c r="K108" s="260"/>
      <c r="L108" s="260"/>
      <c r="M108" s="260"/>
      <c r="N108" s="260"/>
      <c r="O108" s="260"/>
      <c r="P108" s="211"/>
      <c r="Q108" s="261"/>
      <c r="R108" s="208" t="s">
        <v>2560</v>
      </c>
      <c r="S108" s="215" t="str">
        <f t="shared" ca="1" si="9"/>
        <v>DE</v>
      </c>
      <c r="T108" s="215" t="str">
        <f ca="1">IF(B108="","",IF(ISERROR(MATCH($J108,[1]SorP!$B$1:$B$6230,0)),"",INDIRECT("'SorP'!$A$"&amp;MATCH($J108,[1]SorP!$B$1:$B$6230,0))))</f>
        <v>DE-ST</v>
      </c>
      <c r="U108" s="231"/>
      <c r="V108" s="262">
        <f>IF(C108="",NA(),MATCH($B108&amp;$C108,'[1]Smelter Look-up'!$J:$J,0))</f>
        <v>564</v>
      </c>
      <c r="W108" s="263"/>
      <c r="X108" s="263">
        <f t="shared" si="7"/>
        <v>0</v>
      </c>
      <c r="Y108" s="263"/>
      <c r="Z108" s="263"/>
      <c r="AB108" s="265" t="str">
        <f t="shared" si="8"/>
        <v>TungstenH.C. Starck Tungsten GmbH</v>
      </c>
    </row>
    <row r="109" spans="1:28" s="264" customFormat="1" ht="76.5">
      <c r="A109" s="356" t="s">
        <v>1429</v>
      </c>
      <c r="B109" s="208" t="s">
        <v>1133</v>
      </c>
      <c r="C109" s="212" t="s">
        <v>15185</v>
      </c>
      <c r="D109" s="270"/>
      <c r="E109" s="208" t="s">
        <v>1101</v>
      </c>
      <c r="F109" s="208" t="s">
        <v>1429</v>
      </c>
      <c r="G109" s="208" t="s">
        <v>13320</v>
      </c>
      <c r="H109" s="209">
        <v>0</v>
      </c>
      <c r="I109" s="210" t="s">
        <v>1761</v>
      </c>
      <c r="J109" s="210" t="s">
        <v>1550</v>
      </c>
      <c r="K109" s="260"/>
      <c r="L109" s="260"/>
      <c r="M109" s="260"/>
      <c r="N109" s="260"/>
      <c r="O109" s="260"/>
      <c r="P109" s="211"/>
      <c r="Q109" s="261"/>
      <c r="R109" s="208" t="s">
        <v>15185</v>
      </c>
      <c r="S109" s="215" t="str">
        <f t="shared" ca="1" si="9"/>
        <v>DE</v>
      </c>
      <c r="T109" s="215" t="str">
        <f ca="1">IF(B109="","",IF(ISERROR(MATCH($J109,[1]SorP!$B$1:$B$6230,0)),"",INDIRECT("'SorP'!$A$"&amp;MATCH($J109,[1]SorP!$B$1:$B$6230,0))))</f>
        <v>DE-BW</v>
      </c>
      <c r="U109" s="231"/>
      <c r="V109" s="262">
        <f>IF(C109="",NA(),MATCH($B109&amp;$C109,'[1]Smelter Look-up'!$J:$J,0))</f>
        <v>596</v>
      </c>
      <c r="W109" s="263"/>
      <c r="X109" s="263">
        <f t="shared" si="7"/>
        <v>0</v>
      </c>
      <c r="Y109" s="263"/>
      <c r="Z109" s="263"/>
      <c r="AB109" s="265" t="str">
        <f t="shared" si="8"/>
        <v>TungstenTANIOBIS Smelting GmbH &amp; Co. KG</v>
      </c>
    </row>
    <row r="110" spans="1:28" s="264" customFormat="1" ht="76.5">
      <c r="A110" s="356" t="s">
        <v>1432</v>
      </c>
      <c r="B110" s="208" t="s">
        <v>1133</v>
      </c>
      <c r="C110" s="212" t="s">
        <v>15229</v>
      </c>
      <c r="D110" s="270"/>
      <c r="E110" s="208" t="s">
        <v>892</v>
      </c>
      <c r="F110" s="208" t="s">
        <v>1432</v>
      </c>
      <c r="G110" s="208" t="s">
        <v>13320</v>
      </c>
      <c r="H110" s="209">
        <v>0</v>
      </c>
      <c r="I110" s="210" t="s">
        <v>1853</v>
      </c>
      <c r="J110" s="210" t="s">
        <v>12213</v>
      </c>
      <c r="K110" s="260"/>
      <c r="L110" s="260"/>
      <c r="M110" s="260"/>
      <c r="N110" s="260"/>
      <c r="O110" s="260"/>
      <c r="P110" s="211"/>
      <c r="Q110" s="261"/>
      <c r="R110" s="208" t="s">
        <v>15229</v>
      </c>
      <c r="S110" s="215" t="str">
        <f t="shared" ca="1" si="9"/>
        <v>VN</v>
      </c>
      <c r="T110" s="215" t="str">
        <f ca="1">IF(B110="","",IF(ISERROR(MATCH($J110,[1]SorP!$B$1:$B$6230,0)),"",INDIRECT("'SorP'!$A$"&amp;MATCH($J110,[1]SorP!$B$1:$B$6230,0))))</f>
        <v>VN-06</v>
      </c>
      <c r="U110" s="231"/>
      <c r="V110" s="262">
        <f>IF(C110="",NA(),MATCH($B110&amp;$C110,'[1]Smelter Look-up'!$J:$J,0))</f>
        <v>587</v>
      </c>
      <c r="W110" s="263"/>
      <c r="X110" s="263">
        <f t="shared" si="7"/>
        <v>0</v>
      </c>
      <c r="Y110" s="263"/>
      <c r="Z110" s="263"/>
      <c r="AB110" s="265" t="str">
        <f t="shared" si="8"/>
        <v>TungstenMasan High-Tech Materials</v>
      </c>
    </row>
    <row r="111" spans="1:28" s="264" customFormat="1" ht="51">
      <c r="A111" s="356" t="s">
        <v>1416</v>
      </c>
      <c r="B111" s="208" t="s">
        <v>1132</v>
      </c>
      <c r="C111" s="212" t="s">
        <v>15183</v>
      </c>
      <c r="D111" s="270"/>
      <c r="E111" s="208" t="s">
        <v>888</v>
      </c>
      <c r="F111" s="208" t="s">
        <v>1416</v>
      </c>
      <c r="G111" s="208" t="s">
        <v>13320</v>
      </c>
      <c r="H111" s="209">
        <v>0</v>
      </c>
      <c r="I111" s="210" t="s">
        <v>1758</v>
      </c>
      <c r="J111" s="210" t="s">
        <v>1759</v>
      </c>
      <c r="K111" s="260"/>
      <c r="L111" s="260"/>
      <c r="M111" s="260"/>
      <c r="N111" s="260"/>
      <c r="O111" s="260"/>
      <c r="P111" s="211"/>
      <c r="Q111" s="261"/>
      <c r="R111" s="208" t="s">
        <v>15183</v>
      </c>
      <c r="S111" s="215" t="str">
        <f t="shared" ca="1" si="9"/>
        <v>TH</v>
      </c>
      <c r="T111" s="215" t="str">
        <f ca="1">IF(B111="","",IF(ISERROR(MATCH($J111,[1]SorP!$B$1:$B$6230,0)),"",INDIRECT("'SorP'!$A$"&amp;MATCH($J111,[1]SorP!$B$1:$B$6230,0))))</f>
        <v>TH-60</v>
      </c>
      <c r="U111" s="231"/>
      <c r="V111" s="262">
        <f>IF(C111="",NA(),MATCH($B111&amp;$C111,'[1]Smelter Look-up'!$J:$J,0))</f>
        <v>368</v>
      </c>
      <c r="W111" s="263"/>
      <c r="X111" s="263">
        <f t="shared" si="7"/>
        <v>0</v>
      </c>
      <c r="Y111" s="263"/>
      <c r="Z111" s="263"/>
      <c r="AB111" s="265" t="str">
        <f t="shared" si="8"/>
        <v>TantalumTANIOBIS Co., Ltd.</v>
      </c>
    </row>
    <row r="112" spans="1:28" s="264" customFormat="1" ht="51">
      <c r="A112" s="356" t="s">
        <v>1417</v>
      </c>
      <c r="B112" s="208" t="s">
        <v>1132</v>
      </c>
      <c r="C112" s="212" t="s">
        <v>15186</v>
      </c>
      <c r="D112" s="270"/>
      <c r="E112" s="208" t="s">
        <v>1101</v>
      </c>
      <c r="F112" s="208" t="s">
        <v>1417</v>
      </c>
      <c r="G112" s="208" t="s">
        <v>13320</v>
      </c>
      <c r="H112" s="209">
        <v>0</v>
      </c>
      <c r="I112" s="210" t="s">
        <v>1760</v>
      </c>
      <c r="J112" s="210" t="s">
        <v>4270</v>
      </c>
      <c r="K112" s="260"/>
      <c r="L112" s="260"/>
      <c r="M112" s="260"/>
      <c r="N112" s="260"/>
      <c r="O112" s="260"/>
      <c r="P112" s="211"/>
      <c r="Q112" s="261"/>
      <c r="R112" s="208" t="s">
        <v>15186</v>
      </c>
      <c r="S112" s="215" t="str">
        <f t="shared" ca="1" si="9"/>
        <v>DE</v>
      </c>
      <c r="T112" s="215" t="str">
        <f ca="1">IF(B112="","",IF(ISERROR(MATCH($J112,[1]SorP!$B$1:$B$6230,0)),"",INDIRECT("'SorP'!$A$"&amp;MATCH($J112,[1]SorP!$B$1:$B$6230,0))))</f>
        <v>DE-ST</v>
      </c>
      <c r="U112" s="231"/>
      <c r="V112" s="262">
        <f>IF(C112="",NA(),MATCH($B112&amp;$C112,'[1]Smelter Look-up'!$J:$J,0))</f>
        <v>369</v>
      </c>
      <c r="W112" s="263"/>
      <c r="X112" s="263">
        <f t="shared" si="7"/>
        <v>0</v>
      </c>
      <c r="Y112" s="263"/>
      <c r="Z112" s="263"/>
      <c r="AB112" s="265" t="str">
        <f t="shared" si="8"/>
        <v>TantalumTANIOBIS GmbH</v>
      </c>
    </row>
    <row r="113" spans="1:28" s="264" customFormat="1" ht="51">
      <c r="A113" s="356" t="s">
        <v>1421</v>
      </c>
      <c r="B113" s="208" t="s">
        <v>1132</v>
      </c>
      <c r="C113" s="212" t="s">
        <v>1420</v>
      </c>
      <c r="D113" s="270"/>
      <c r="E113" s="208" t="s">
        <v>2456</v>
      </c>
      <c r="F113" s="208" t="s">
        <v>1421</v>
      </c>
      <c r="G113" s="208" t="s">
        <v>13320</v>
      </c>
      <c r="H113" s="209">
        <v>0</v>
      </c>
      <c r="I113" s="210" t="s">
        <v>1763</v>
      </c>
      <c r="J113" s="210" t="s">
        <v>1632</v>
      </c>
      <c r="K113" s="260"/>
      <c r="L113" s="260"/>
      <c r="M113" s="260"/>
      <c r="N113" s="260"/>
      <c r="O113" s="260"/>
      <c r="P113" s="211"/>
      <c r="Q113" s="261"/>
      <c r="R113" s="208" t="s">
        <v>1420</v>
      </c>
      <c r="S113" s="215" t="str">
        <f t="shared" ca="1" si="9"/>
        <v>US</v>
      </c>
      <c r="T113" s="215" t="str">
        <f ca="1">IF(B113="","",IF(ISERROR(MATCH($J113,[1]SorP!$B$1:$B$6230,0)),"",INDIRECT("'SorP'!$A$"&amp;MATCH($J113,[1]SorP!$B$1:$B$6230,0))))</f>
        <v>US-LA</v>
      </c>
      <c r="U113" s="231"/>
      <c r="V113" s="262">
        <f>IF(C113="",NA(),MATCH($B113&amp;$C113,'[1]Smelter Look-up'!$J:$J,0))</f>
        <v>328</v>
      </c>
      <c r="W113" s="263"/>
      <c r="X113" s="263">
        <f t="shared" si="7"/>
        <v>0</v>
      </c>
      <c r="Y113" s="263"/>
      <c r="Z113" s="263"/>
      <c r="AB113" s="265" t="str">
        <f t="shared" si="8"/>
        <v>TantalumH.C. Starck Inc.</v>
      </c>
    </row>
    <row r="114" spans="1:28" s="264" customFormat="1" ht="76.5">
      <c r="A114" s="356" t="s">
        <v>1423</v>
      </c>
      <c r="B114" s="208" t="s">
        <v>1132</v>
      </c>
      <c r="C114" s="212" t="s">
        <v>15184</v>
      </c>
      <c r="D114" s="270"/>
      <c r="E114" s="208" t="s">
        <v>1108</v>
      </c>
      <c r="F114" s="208" t="s">
        <v>1423</v>
      </c>
      <c r="G114" s="208" t="s">
        <v>13320</v>
      </c>
      <c r="H114" s="209">
        <v>0</v>
      </c>
      <c r="I114" s="210" t="s">
        <v>1764</v>
      </c>
      <c r="J114" s="210" t="s">
        <v>1765</v>
      </c>
      <c r="K114" s="260"/>
      <c r="L114" s="260"/>
      <c r="M114" s="260"/>
      <c r="N114" s="260"/>
      <c r="O114" s="260"/>
      <c r="P114" s="211"/>
      <c r="Q114" s="261"/>
      <c r="R114" s="208" t="s">
        <v>15184</v>
      </c>
      <c r="S114" s="215" t="str">
        <f t="shared" ca="1" si="9"/>
        <v>JP</v>
      </c>
      <c r="T114" s="215" t="str">
        <f ca="1">IF(B114="","",IF(ISERROR(MATCH($J114,[1]SorP!$B$1:$B$6230,0)),"",INDIRECT("'SorP'!$A$"&amp;MATCH($J114,[1]SorP!$B$1:$B$6230,0))))</f>
        <v>KE-06</v>
      </c>
      <c r="U114" s="231"/>
      <c r="V114" s="262">
        <f>IF(C114="",NA(),MATCH($B114&amp;$C114,'[1]Smelter Look-up'!$J:$J,0))</f>
        <v>370</v>
      </c>
      <c r="W114" s="263"/>
      <c r="X114" s="263">
        <f t="shared" si="7"/>
        <v>0</v>
      </c>
      <c r="Y114" s="263"/>
      <c r="Z114" s="263"/>
      <c r="AB114" s="265" t="str">
        <f t="shared" si="8"/>
        <v>TantalumTANIOBIS Japan Co., Ltd.</v>
      </c>
    </row>
    <row r="115" spans="1:28" s="264" customFormat="1" ht="76.5">
      <c r="A115" s="356" t="s">
        <v>1424</v>
      </c>
      <c r="B115" s="208" t="s">
        <v>1132</v>
      </c>
      <c r="C115" s="212" t="s">
        <v>15185</v>
      </c>
      <c r="D115" s="270"/>
      <c r="E115" s="208" t="s">
        <v>1101</v>
      </c>
      <c r="F115" s="208" t="s">
        <v>1424</v>
      </c>
      <c r="G115" s="208" t="s">
        <v>13320</v>
      </c>
      <c r="H115" s="209">
        <v>0</v>
      </c>
      <c r="I115" s="210" t="s">
        <v>1761</v>
      </c>
      <c r="J115" s="210" t="s">
        <v>1550</v>
      </c>
      <c r="K115" s="260"/>
      <c r="L115" s="260"/>
      <c r="M115" s="260"/>
      <c r="N115" s="260"/>
      <c r="O115" s="260"/>
      <c r="P115" s="211"/>
      <c r="Q115" s="261"/>
      <c r="R115" s="208" t="s">
        <v>15185</v>
      </c>
      <c r="S115" s="215" t="str">
        <f t="shared" ca="1" si="9"/>
        <v>DE</v>
      </c>
      <c r="T115" s="215" t="str">
        <f ca="1">IF(B115="","",IF(ISERROR(MATCH($J115,[1]SorP!$B$1:$B$6230,0)),"",INDIRECT("'SorP'!$A$"&amp;MATCH($J115,[1]SorP!$B$1:$B$6230,0))))</f>
        <v>DE-BW</v>
      </c>
      <c r="U115" s="231"/>
      <c r="V115" s="262">
        <f>IF(C115="",NA(),MATCH($B115&amp;$C115,'[1]Smelter Look-up'!$J:$J,0))</f>
        <v>371</v>
      </c>
      <c r="W115" s="263"/>
      <c r="X115" s="263">
        <f t="shared" si="7"/>
        <v>0</v>
      </c>
      <c r="Y115" s="263"/>
      <c r="Z115" s="263"/>
      <c r="AB115" s="265" t="str">
        <f t="shared" si="8"/>
        <v>TantalumTANIOBIS Smelting GmbH &amp; Co. KG</v>
      </c>
    </row>
    <row r="116" spans="1:28" s="264" customFormat="1" ht="114.75">
      <c r="A116" s="356" t="s">
        <v>1431</v>
      </c>
      <c r="B116" s="208" t="s">
        <v>1133</v>
      </c>
      <c r="C116" s="212" t="s">
        <v>1430</v>
      </c>
      <c r="D116" s="270"/>
      <c r="E116" s="208" t="s">
        <v>1100</v>
      </c>
      <c r="F116" s="208" t="s">
        <v>1431</v>
      </c>
      <c r="G116" s="208" t="s">
        <v>13320</v>
      </c>
      <c r="H116" s="209">
        <v>0</v>
      </c>
      <c r="I116" s="210" t="s">
        <v>1786</v>
      </c>
      <c r="J116" s="210" t="s">
        <v>13699</v>
      </c>
      <c r="K116" s="260"/>
      <c r="L116" s="260"/>
      <c r="M116" s="260"/>
      <c r="N116" s="260"/>
      <c r="O116" s="260"/>
      <c r="P116" s="211"/>
      <c r="Q116" s="261"/>
      <c r="R116" s="208" t="s">
        <v>1430</v>
      </c>
      <c r="S116" s="215" t="str">
        <f t="shared" ca="1" si="9"/>
        <v>CN</v>
      </c>
      <c r="T116" s="215" t="str">
        <f ca="1">IF(B116="","",IF(ISERROR(MATCH($J116,[1]SorP!$B$1:$B$6230,0)),"",INDIRECT("'SorP'!$A$"&amp;MATCH($J116,[1]SorP!$B$1:$B$6230,0))))</f>
        <v>CN-SD</v>
      </c>
      <c r="U116" s="231"/>
      <c r="V116" s="262">
        <f>IF(C116="",NA(),MATCH($B116&amp;$C116,'[1]Smelter Look-up'!$J:$J,0))</f>
        <v>573</v>
      </c>
      <c r="W116" s="263"/>
      <c r="X116" s="263">
        <f t="shared" si="7"/>
        <v>0</v>
      </c>
      <c r="Y116" s="263"/>
      <c r="Z116" s="263"/>
      <c r="AB116" s="265" t="str">
        <f t="shared" si="8"/>
        <v>TungstenJiangwu H.C. Starck Tungsten Products Co., Ltd.</v>
      </c>
    </row>
    <row r="117" spans="1:28" s="264" customFormat="1" ht="89.25">
      <c r="A117" s="356" t="s">
        <v>1414</v>
      </c>
      <c r="B117" s="208" t="s">
        <v>1132</v>
      </c>
      <c r="C117" s="212" t="s">
        <v>1413</v>
      </c>
      <c r="D117" s="270"/>
      <c r="E117" s="208" t="s">
        <v>2456</v>
      </c>
      <c r="F117" s="208" t="s">
        <v>1414</v>
      </c>
      <c r="G117" s="208" t="s">
        <v>13320</v>
      </c>
      <c r="H117" s="209">
        <v>0</v>
      </c>
      <c r="I117" s="210" t="s">
        <v>1766</v>
      </c>
      <c r="J117" s="210" t="s">
        <v>1748</v>
      </c>
      <c r="K117" s="260"/>
      <c r="L117" s="260"/>
      <c r="M117" s="260"/>
      <c r="N117" s="260"/>
      <c r="O117" s="260"/>
      <c r="P117" s="211"/>
      <c r="Q117" s="261"/>
      <c r="R117" s="208" t="s">
        <v>1413</v>
      </c>
      <c r="S117" s="215" t="str">
        <f t="shared" ca="1" si="9"/>
        <v>US</v>
      </c>
      <c r="T117" s="215" t="str">
        <f ca="1">IF(B117="","",IF(ISERROR(MATCH($J117,[1]SorP!$B$1:$B$6230,0)),"",INDIRECT("'SorP'!$A$"&amp;MATCH($J117,[1]SorP!$B$1:$B$6230,0))))</f>
        <v>US-PA</v>
      </c>
      <c r="U117" s="231"/>
      <c r="V117" s="262">
        <f>IF(C117="",NA(),MATCH($B117&amp;$C117,'[1]Smelter Look-up'!$J:$J,0))</f>
        <v>324</v>
      </c>
      <c r="W117" s="263"/>
      <c r="X117" s="263">
        <f t="shared" si="7"/>
        <v>0</v>
      </c>
      <c r="Y117" s="263"/>
      <c r="Z117" s="263"/>
      <c r="AB117" s="265" t="str">
        <f t="shared" si="8"/>
        <v>TantalumGlobal Advanced Metals Boyertown</v>
      </c>
    </row>
    <row r="118" spans="1:28" s="264" customFormat="1" ht="63.75">
      <c r="A118" s="356" t="s">
        <v>1855</v>
      </c>
      <c r="B118" s="208" t="s">
        <v>1133</v>
      </c>
      <c r="C118" s="212" t="s">
        <v>1854</v>
      </c>
      <c r="D118" s="270"/>
      <c r="E118" s="208" t="s">
        <v>2456</v>
      </c>
      <c r="F118" s="208" t="s">
        <v>1855</v>
      </c>
      <c r="G118" s="208" t="s">
        <v>13320</v>
      </c>
      <c r="H118" s="209">
        <v>0</v>
      </c>
      <c r="I118" s="210" t="s">
        <v>1856</v>
      </c>
      <c r="J118" s="210" t="s">
        <v>1624</v>
      </c>
      <c r="K118" s="260"/>
      <c r="L118" s="260"/>
      <c r="M118" s="260"/>
      <c r="N118" s="260"/>
      <c r="O118" s="260"/>
      <c r="P118" s="211"/>
      <c r="Q118" s="261"/>
      <c r="R118" s="208" t="s">
        <v>1854</v>
      </c>
      <c r="S118" s="215" t="str">
        <f t="shared" ca="1" si="9"/>
        <v>US</v>
      </c>
      <c r="T118" s="215" t="str">
        <f ca="1">IF(B118="","",IF(ISERROR(MATCH($J118,[1]SorP!$B$1:$B$6230,0)),"",INDIRECT("'SorP'!$A$"&amp;MATCH($J118,[1]SorP!$B$1:$B$6230,0))))</f>
        <v>US-CA</v>
      </c>
      <c r="U118" s="231"/>
      <c r="V118" s="262">
        <f>IF(C118="",NA(),MATCH($B118&amp;$C118,'[1]Smelter Look-up'!$J:$J,0))</f>
        <v>590</v>
      </c>
      <c r="W118" s="263"/>
      <c r="X118" s="263">
        <f t="shared" si="7"/>
        <v>0</v>
      </c>
      <c r="Y118" s="263"/>
      <c r="Z118" s="263"/>
      <c r="AB118" s="265" t="str">
        <f t="shared" si="8"/>
        <v>TungstenNiagara Refining LLC</v>
      </c>
    </row>
    <row r="119" spans="1:28" s="264" customFormat="1" ht="38.25">
      <c r="A119" s="356" t="s">
        <v>15666</v>
      </c>
      <c r="B119" s="208" t="s">
        <v>1131</v>
      </c>
      <c r="C119" s="212" t="s">
        <v>15667</v>
      </c>
      <c r="D119" s="270"/>
      <c r="E119" s="208" t="s">
        <v>1105</v>
      </c>
      <c r="F119" s="208" t="s">
        <v>15666</v>
      </c>
      <c r="G119" s="208" t="s">
        <v>13320</v>
      </c>
      <c r="H119" s="209">
        <v>0</v>
      </c>
      <c r="I119" s="210" t="s">
        <v>15248</v>
      </c>
      <c r="J119" s="210" t="s">
        <v>12931</v>
      </c>
      <c r="K119" s="260"/>
      <c r="L119" s="260"/>
      <c r="M119" s="260"/>
      <c r="N119" s="260"/>
      <c r="O119" s="260"/>
      <c r="P119" s="211"/>
      <c r="Q119" s="261"/>
      <c r="R119" s="208" t="s">
        <v>15667</v>
      </c>
      <c r="S119" s="215" t="str">
        <f t="shared" ca="1" si="9"/>
        <v>ID</v>
      </c>
      <c r="T119" s="215" t="str">
        <f ca="1">IF(B119="","",IF(ISERROR(MATCH($J119,[1]SorP!$B$1:$B$6230,0)),"",INDIRECT("'SorP'!$A$"&amp;MATCH($J119,[1]SorP!$B$1:$B$6230,0))))</f>
        <v>ID-PP</v>
      </c>
      <c r="U119" s="231"/>
      <c r="V119" s="262">
        <f>IF(C119="",NA(),MATCH($B119&amp;$C119,'[1]Smelter Look-up'!$J:$J,0))</f>
        <v>486</v>
      </c>
      <c r="W119" s="263"/>
      <c r="X119" s="263">
        <f t="shared" si="7"/>
        <v>0</v>
      </c>
      <c r="Y119" s="263"/>
      <c r="Z119" s="263"/>
      <c r="AB119" s="265" t="str">
        <f t="shared" si="8"/>
        <v>TinPT Rajehan Ariq</v>
      </c>
    </row>
    <row r="120" spans="1:28" s="264" customFormat="1" ht="51">
      <c r="A120" s="356" t="s">
        <v>1858</v>
      </c>
      <c r="B120" s="208" t="s">
        <v>1133</v>
      </c>
      <c r="C120" s="212" t="s">
        <v>1857</v>
      </c>
      <c r="D120" s="270"/>
      <c r="E120" s="208" t="s">
        <v>883</v>
      </c>
      <c r="F120" s="208" t="s">
        <v>1858</v>
      </c>
      <c r="G120" s="208" t="s">
        <v>13320</v>
      </c>
      <c r="H120" s="209">
        <v>0</v>
      </c>
      <c r="I120" s="210" t="s">
        <v>1859</v>
      </c>
      <c r="J120" s="210" t="s">
        <v>10105</v>
      </c>
      <c r="K120" s="260"/>
      <c r="L120" s="260"/>
      <c r="M120" s="260"/>
      <c r="N120" s="260"/>
      <c r="O120" s="260"/>
      <c r="P120" s="211"/>
      <c r="Q120" s="261"/>
      <c r="R120" s="208" t="s">
        <v>1857</v>
      </c>
      <c r="S120" s="215" t="str">
        <f t="shared" ca="1" si="9"/>
        <v>RU</v>
      </c>
      <c r="T120" s="215" t="str">
        <f ca="1">IF(B120="","",IF(ISERROR(MATCH($J120,[1]SorP!$B$1:$B$6230,0)),"",INDIRECT("'SorP'!$A$"&amp;MATCH($J120,[1]SorP!$B$1:$B$6230,0))))</f>
        <v>RU-KL</v>
      </c>
      <c r="U120" s="231"/>
      <c r="V120" s="262">
        <f>IF(C120="",NA(),MATCH($B120&amp;$C120,'[1]Smelter Look-up'!$J:$J,0))</f>
        <v>571</v>
      </c>
      <c r="W120" s="263"/>
      <c r="X120" s="263">
        <f t="shared" si="7"/>
        <v>0</v>
      </c>
      <c r="Y120" s="263"/>
      <c r="Z120" s="263"/>
      <c r="AB120" s="265" t="str">
        <f t="shared" si="8"/>
        <v>TungstenHydrometallurg, JSC</v>
      </c>
    </row>
    <row r="121" spans="1:28" s="264" customFormat="1" ht="51">
      <c r="A121" s="356" t="s">
        <v>1829</v>
      </c>
      <c r="B121" s="208" t="s">
        <v>1131</v>
      </c>
      <c r="C121" s="212" t="s">
        <v>13012</v>
      </c>
      <c r="D121" s="270"/>
      <c r="E121" s="208" t="s">
        <v>1095</v>
      </c>
      <c r="F121" s="208" t="s">
        <v>1829</v>
      </c>
      <c r="G121" s="208" t="s">
        <v>13320</v>
      </c>
      <c r="H121" s="209">
        <v>0</v>
      </c>
      <c r="I121" s="210" t="s">
        <v>1830</v>
      </c>
      <c r="J121" s="210" t="s">
        <v>3177</v>
      </c>
      <c r="K121" s="260"/>
      <c r="L121" s="260"/>
      <c r="M121" s="260"/>
      <c r="N121" s="260"/>
      <c r="O121" s="260"/>
      <c r="P121" s="211"/>
      <c r="Q121" s="261"/>
      <c r="R121" s="208" t="s">
        <v>13012</v>
      </c>
      <c r="S121" s="215" t="str">
        <f t="shared" ca="1" si="9"/>
        <v>BE</v>
      </c>
      <c r="T121" s="215" t="str">
        <f ca="1">IF(B121="","",IF(ISERROR(MATCH($J121,[1]SorP!$B$1:$B$6230,0)),"",INDIRECT("'SorP'!$A$"&amp;MATCH($J121,[1]SorP!$B$1:$B$6230,0))))</f>
        <v>BE-WLG</v>
      </c>
      <c r="U121" s="231"/>
      <c r="V121" s="262">
        <f>IF(C121="",NA(),MATCH($B121&amp;$C121,'[1]Smelter Look-up'!$J:$J,0))</f>
        <v>454</v>
      </c>
      <c r="W121" s="263"/>
      <c r="X121" s="263">
        <f t="shared" si="7"/>
        <v>0</v>
      </c>
      <c r="Y121" s="263"/>
      <c r="Z121" s="263"/>
      <c r="AB121" s="265" t="str">
        <f t="shared" si="8"/>
        <v>TinMetallo Belgium N.V.</v>
      </c>
    </row>
    <row r="122" spans="1:28" s="264" customFormat="1" ht="38.25">
      <c r="A122" s="356" t="s">
        <v>1831</v>
      </c>
      <c r="B122" s="208" t="s">
        <v>1131</v>
      </c>
      <c r="C122" s="212" t="s">
        <v>13013</v>
      </c>
      <c r="D122" s="270"/>
      <c r="E122" s="208" t="s">
        <v>1102</v>
      </c>
      <c r="F122" s="208" t="s">
        <v>1831</v>
      </c>
      <c r="G122" s="208" t="s">
        <v>13320</v>
      </c>
      <c r="H122" s="209">
        <v>0</v>
      </c>
      <c r="I122" s="210" t="s">
        <v>1832</v>
      </c>
      <c r="J122" s="210" t="s">
        <v>12491</v>
      </c>
      <c r="K122" s="260"/>
      <c r="L122" s="260"/>
      <c r="M122" s="260"/>
      <c r="N122" s="260"/>
      <c r="O122" s="260"/>
      <c r="P122" s="211"/>
      <c r="Q122" s="261"/>
      <c r="R122" s="208" t="s">
        <v>13013</v>
      </c>
      <c r="S122" s="215" t="str">
        <f t="shared" ca="1" si="9"/>
        <v>ES</v>
      </c>
      <c r="T122" s="215" t="str">
        <f ca="1">IF(B122="","",IF(ISERROR(MATCH($J122,[1]SorP!$B$1:$B$6230,0)),"",INDIRECT("'SorP'!$A$"&amp;MATCH($J122,[1]SorP!$B$1:$B$6230,0))))</f>
        <v>ES-TE</v>
      </c>
      <c r="U122" s="231"/>
      <c r="V122" s="262">
        <f>IF(C122="",NA(),MATCH($B122&amp;$C122,'[1]Smelter Look-up'!$J:$J,0))</f>
        <v>455</v>
      </c>
      <c r="W122" s="263"/>
      <c r="X122" s="263">
        <f t="shared" si="7"/>
        <v>0</v>
      </c>
      <c r="Y122" s="263"/>
      <c r="Z122" s="263"/>
      <c r="AB122" s="265" t="str">
        <f t="shared" si="8"/>
        <v>TinMetallo Spain S.L.U.</v>
      </c>
    </row>
    <row r="123" spans="1:28" s="264" customFormat="1" ht="63.75">
      <c r="A123" s="356" t="s">
        <v>2221</v>
      </c>
      <c r="B123" s="208" t="s">
        <v>1130</v>
      </c>
      <c r="C123" s="212" t="s">
        <v>2218</v>
      </c>
      <c r="D123" s="270"/>
      <c r="E123" s="208" t="s">
        <v>1101</v>
      </c>
      <c r="F123" s="208" t="s">
        <v>2221</v>
      </c>
      <c r="G123" s="208" t="s">
        <v>13320</v>
      </c>
      <c r="H123" s="209">
        <v>0</v>
      </c>
      <c r="I123" s="210" t="s">
        <v>1549</v>
      </c>
      <c r="J123" s="210" t="s">
        <v>1550</v>
      </c>
      <c r="K123" s="260"/>
      <c r="L123" s="260"/>
      <c r="M123" s="260"/>
      <c r="N123" s="260"/>
      <c r="O123" s="260"/>
      <c r="P123" s="211"/>
      <c r="Q123" s="261"/>
      <c r="R123" s="208" t="s">
        <v>2218</v>
      </c>
      <c r="S123" s="215" t="str">
        <f t="shared" ca="1" si="9"/>
        <v>DE</v>
      </c>
      <c r="T123" s="215" t="str">
        <f ca="1">IF(B123="","",IF(ISERROR(MATCH($J123,[1]SorP!$B$1:$B$6230,0)),"",INDIRECT("'SorP'!$A$"&amp;MATCH($J123,[1]SorP!$B$1:$B$6230,0))))</f>
        <v>DE-BW</v>
      </c>
      <c r="U123" s="231"/>
      <c r="V123" s="262">
        <f>IF(C123="",NA(),MATCH($B123&amp;$C123,'[1]Smelter Look-up'!$J:$J,0))</f>
        <v>292</v>
      </c>
      <c r="W123" s="263"/>
      <c r="X123" s="263">
        <f t="shared" si="7"/>
        <v>0</v>
      </c>
      <c r="Y123" s="263"/>
      <c r="Z123" s="263"/>
      <c r="AB123" s="265" t="str">
        <f t="shared" si="8"/>
        <v>GoldWIELAND Edelmetalle GmbH</v>
      </c>
    </row>
    <row r="124" spans="1:28" s="264" customFormat="1" ht="127.5">
      <c r="A124" s="356" t="s">
        <v>2222</v>
      </c>
      <c r="B124" s="208" t="s">
        <v>1130</v>
      </c>
      <c r="C124" s="212" t="s">
        <v>12514</v>
      </c>
      <c r="D124" s="270"/>
      <c r="E124" s="208" t="s">
        <v>1094</v>
      </c>
      <c r="F124" s="208" t="s">
        <v>2222</v>
      </c>
      <c r="G124" s="208" t="s">
        <v>13320</v>
      </c>
      <c r="H124" s="209">
        <v>0</v>
      </c>
      <c r="I124" s="210" t="s">
        <v>2223</v>
      </c>
      <c r="J124" s="210" t="s">
        <v>2828</v>
      </c>
      <c r="K124" s="260"/>
      <c r="L124" s="260"/>
      <c r="M124" s="260"/>
      <c r="N124" s="260"/>
      <c r="O124" s="260"/>
      <c r="P124" s="211"/>
      <c r="Q124" s="261"/>
      <c r="R124" s="208" t="s">
        <v>12514</v>
      </c>
      <c r="S124" s="215" t="str">
        <f t="shared" ca="1" si="9"/>
        <v>AT</v>
      </c>
      <c r="T124" s="215" t="str">
        <f ca="1">IF(B124="","",IF(ISERROR(MATCH($J124,[1]SorP!$B$1:$B$6230,0)),"",INDIRECT("'SorP'!$A$"&amp;MATCH($J124,[1]SorP!$B$1:$B$6230,0))))</f>
        <v>AT-1</v>
      </c>
      <c r="U124" s="231"/>
      <c r="V124" s="262">
        <f>IF(C124="",NA(),MATCH($B124&amp;$C124,'[1]Smelter Look-up'!$J:$J,0))</f>
        <v>191</v>
      </c>
      <c r="W124" s="263"/>
      <c r="X124" s="263">
        <f t="shared" si="7"/>
        <v>0</v>
      </c>
      <c r="Y124" s="263"/>
      <c r="Z124" s="263"/>
      <c r="AB124" s="265" t="str">
        <f t="shared" si="8"/>
        <v>GoldOgussa Osterreichische Gold- und Silber-Scheideanstalt GmbH</v>
      </c>
    </row>
    <row r="125" spans="1:28" s="264" customFormat="1" ht="89.25">
      <c r="A125" s="356" t="s">
        <v>13890</v>
      </c>
      <c r="B125" s="208" t="s">
        <v>1131</v>
      </c>
      <c r="C125" s="212" t="s">
        <v>13889</v>
      </c>
      <c r="D125" s="270"/>
      <c r="E125" s="208" t="s">
        <v>892</v>
      </c>
      <c r="F125" s="208" t="s">
        <v>13890</v>
      </c>
      <c r="G125" s="208" t="s">
        <v>13320</v>
      </c>
      <c r="H125" s="209">
        <v>0</v>
      </c>
      <c r="I125" s="210" t="s">
        <v>13916</v>
      </c>
      <c r="J125" s="210" t="s">
        <v>12213</v>
      </c>
      <c r="K125" s="260"/>
      <c r="L125" s="260"/>
      <c r="M125" s="260"/>
      <c r="N125" s="260"/>
      <c r="O125" s="260"/>
      <c r="P125" s="211"/>
      <c r="Q125" s="261"/>
      <c r="R125" s="208" t="s">
        <v>13889</v>
      </c>
      <c r="S125" s="215" t="str">
        <f t="shared" ca="1" si="9"/>
        <v>VN</v>
      </c>
      <c r="T125" s="215" t="str">
        <f ca="1">IF(B125="","",IF(ISERROR(MATCH($J125,[1]SorP!$B$1:$B$6230,0)),"",INDIRECT("'SorP'!$A$"&amp;MATCH($J125,[1]SorP!$B$1:$B$6230,0))))</f>
        <v>VN-06</v>
      </c>
      <c r="U125" s="231"/>
      <c r="V125" s="262">
        <f>IF(C125="",NA(),MATCH($B125&amp;$C125,'[1]Smelter Look-up'!$J:$J,0))</f>
        <v>501</v>
      </c>
      <c r="W125" s="263"/>
      <c r="X125" s="263">
        <f t="shared" si="7"/>
        <v>0</v>
      </c>
      <c r="Y125" s="263"/>
      <c r="Z125" s="263"/>
      <c r="AB125" s="265" t="str">
        <f t="shared" si="8"/>
        <v>TinThai Nguyen Mining and Metallurgy Co., Ltd.</v>
      </c>
    </row>
    <row r="126" spans="1:28" s="264" customFormat="1" ht="51">
      <c r="A126" s="356" t="s">
        <v>15213</v>
      </c>
      <c r="B126" s="208" t="s">
        <v>1131</v>
      </c>
      <c r="C126" s="212" t="s">
        <v>15212</v>
      </c>
      <c r="D126" s="270"/>
      <c r="E126" s="208" t="s">
        <v>1105</v>
      </c>
      <c r="F126" s="208" t="s">
        <v>15213</v>
      </c>
      <c r="G126" s="208" t="s">
        <v>13320</v>
      </c>
      <c r="H126" s="209">
        <v>0</v>
      </c>
      <c r="I126" s="210" t="s">
        <v>15253</v>
      </c>
      <c r="J126" s="210" t="s">
        <v>12931</v>
      </c>
      <c r="K126" s="260"/>
      <c r="L126" s="260"/>
      <c r="M126" s="260"/>
      <c r="N126" s="260"/>
      <c r="O126" s="260"/>
      <c r="P126" s="211"/>
      <c r="Q126" s="261"/>
      <c r="R126" s="208" t="s">
        <v>15212</v>
      </c>
      <c r="S126" s="215" t="str">
        <f t="shared" ca="1" si="9"/>
        <v>ID</v>
      </c>
      <c r="T126" s="215" t="str">
        <f ca="1">IF(B126="","",IF(ISERROR(MATCH($J126,[1]SorP!$B$1:$B$6230,0)),"",INDIRECT("'SorP'!$A$"&amp;MATCH($J126,[1]SorP!$B$1:$B$6230,0))))</f>
        <v>ID-PP</v>
      </c>
      <c r="U126" s="231"/>
      <c r="V126" s="262">
        <f>IF(C126="",NA(),MATCH($B126&amp;$C126,'[1]Smelter Look-up'!$J:$J,0))</f>
        <v>481</v>
      </c>
      <c r="W126" s="263"/>
      <c r="X126" s="263">
        <f t="shared" si="7"/>
        <v>0</v>
      </c>
      <c r="Y126" s="263"/>
      <c r="Z126" s="263"/>
      <c r="AB126" s="265" t="str">
        <f t="shared" si="8"/>
        <v>TinPT Menara Cipta Mulia</v>
      </c>
    </row>
    <row r="127" spans="1:28" s="264" customFormat="1" ht="102">
      <c r="A127" s="356" t="s">
        <v>2553</v>
      </c>
      <c r="B127" s="208" t="s">
        <v>1131</v>
      </c>
      <c r="C127" s="212" t="s">
        <v>2552</v>
      </c>
      <c r="D127" s="270"/>
      <c r="E127" s="208" t="s">
        <v>1100</v>
      </c>
      <c r="F127" s="208" t="s">
        <v>2553</v>
      </c>
      <c r="G127" s="208" t="s">
        <v>13320</v>
      </c>
      <c r="H127" s="209">
        <v>0</v>
      </c>
      <c r="I127" s="210" t="s">
        <v>1838</v>
      </c>
      <c r="J127" s="210" t="s">
        <v>13704</v>
      </c>
      <c r="K127" s="260"/>
      <c r="L127" s="260"/>
      <c r="M127" s="260"/>
      <c r="N127" s="260"/>
      <c r="O127" s="260"/>
      <c r="P127" s="211"/>
      <c r="Q127" s="261"/>
      <c r="R127" s="208" t="s">
        <v>2552</v>
      </c>
      <c r="S127" s="215" t="str">
        <f t="shared" ca="1" si="9"/>
        <v>CN</v>
      </c>
      <c r="T127" s="215" t="str">
        <f ca="1">IF(B127="","",IF(ISERROR(MATCH($J127,[1]SorP!$B$1:$B$6230,0)),"",INDIRECT("'SorP'!$A$"&amp;MATCH($J127,[1]SorP!$B$1:$B$6230,0))))</f>
        <v>CN-ZJ</v>
      </c>
      <c r="U127" s="231"/>
      <c r="V127" s="262">
        <f>IF(C127="",NA(),MATCH($B127&amp;$C127,'[1]Smelter Look-up'!$J:$J,0))</f>
        <v>434</v>
      </c>
      <c r="W127" s="263"/>
      <c r="X127" s="263">
        <f t="shared" si="7"/>
        <v>0</v>
      </c>
      <c r="Y127" s="263"/>
      <c r="Z127" s="263"/>
      <c r="AB127" s="265" t="str">
        <f t="shared" si="8"/>
        <v>TinGuangdong Hanhe Non-Ferrous Metal Co., Ltd.</v>
      </c>
    </row>
    <row r="128" spans="1:28" s="264" customFormat="1" ht="89.25">
      <c r="A128" s="356" t="s">
        <v>13010</v>
      </c>
      <c r="B128" s="208" t="s">
        <v>1131</v>
      </c>
      <c r="C128" s="212" t="s">
        <v>13009</v>
      </c>
      <c r="D128" s="270"/>
      <c r="E128" s="208" t="s">
        <v>1100</v>
      </c>
      <c r="F128" s="208" t="s">
        <v>13010</v>
      </c>
      <c r="G128" s="208" t="s">
        <v>13320</v>
      </c>
      <c r="H128" s="209">
        <v>0</v>
      </c>
      <c r="I128" s="210" t="s">
        <v>13028</v>
      </c>
      <c r="J128" s="210" t="s">
        <v>13682</v>
      </c>
      <c r="K128" s="260"/>
      <c r="L128" s="260"/>
      <c r="M128" s="260"/>
      <c r="N128" s="260"/>
      <c r="O128" s="260"/>
      <c r="P128" s="211"/>
      <c r="Q128" s="261"/>
      <c r="R128" s="208" t="s">
        <v>13009</v>
      </c>
      <c r="S128" s="215" t="str">
        <f t="shared" ca="1" si="9"/>
        <v>CN</v>
      </c>
      <c r="T128" s="215" t="str">
        <f ca="1">IF(B128="","",IF(ISERROR(MATCH($J128,[1]SorP!$B$1:$B$6230,0)),"",INDIRECT("'SorP'!$A$"&amp;MATCH($J128,[1]SorP!$B$1:$B$6230,0))))</f>
        <v>CN-AH</v>
      </c>
      <c r="U128" s="231"/>
      <c r="V128" s="262">
        <f>IF(C128="",NA(),MATCH($B128&amp;$C128,'[1]Smelter Look-up'!$J:$J,0))</f>
        <v>393</v>
      </c>
      <c r="W128" s="263"/>
      <c r="X128" s="263">
        <f t="shared" si="7"/>
        <v>0</v>
      </c>
      <c r="Y128" s="263"/>
      <c r="Z128" s="263"/>
      <c r="AB128" s="265" t="str">
        <f t="shared" si="8"/>
        <v>TinChifeng Dajingzi Tin Industry Co., Ltd.</v>
      </c>
    </row>
    <row r="129" spans="1:28" s="264" customFormat="1" ht="51">
      <c r="A129" s="356" t="s">
        <v>13264</v>
      </c>
      <c r="B129" s="208" t="s">
        <v>1131</v>
      </c>
      <c r="C129" s="212" t="s">
        <v>13263</v>
      </c>
      <c r="D129" s="270"/>
      <c r="E129" s="208" t="s">
        <v>2456</v>
      </c>
      <c r="F129" s="208" t="s">
        <v>13264</v>
      </c>
      <c r="G129" s="208" t="s">
        <v>13320</v>
      </c>
      <c r="H129" s="209">
        <v>0</v>
      </c>
      <c r="I129" s="210" t="s">
        <v>13265</v>
      </c>
      <c r="J129" s="210" t="s">
        <v>1748</v>
      </c>
      <c r="K129" s="260"/>
      <c r="L129" s="260"/>
      <c r="M129" s="260"/>
      <c r="N129" s="260"/>
      <c r="O129" s="260"/>
      <c r="P129" s="211"/>
      <c r="Q129" s="261"/>
      <c r="R129" s="208" t="s">
        <v>13263</v>
      </c>
      <c r="S129" s="215" t="str">
        <f t="shared" ca="1" si="9"/>
        <v>US</v>
      </c>
      <c r="T129" s="215" t="str">
        <f ca="1">IF(B129="","",IF(ISERROR(MATCH($J129,[1]SorP!$B$1:$B$6230,0)),"",INDIRECT("'SorP'!$A$"&amp;MATCH($J129,[1]SorP!$B$1:$B$6230,0))))</f>
        <v>US-PA</v>
      </c>
      <c r="U129" s="231"/>
      <c r="V129" s="262">
        <f>IF(C129="",NA(),MATCH($B129&amp;$C129,'[1]Smelter Look-up'!$J:$J,0))</f>
        <v>507</v>
      </c>
      <c r="W129" s="263"/>
      <c r="X129" s="263">
        <f t="shared" si="7"/>
        <v>0</v>
      </c>
      <c r="Y129" s="263"/>
      <c r="Z129" s="263"/>
      <c r="AB129" s="265" t="str">
        <f t="shared" si="8"/>
        <v>TinTin Technology &amp; Refining</v>
      </c>
    </row>
    <row r="130" spans="1:28" s="264" customFormat="1" ht="63.75">
      <c r="A130" s="356" t="s">
        <v>13884</v>
      </c>
      <c r="B130" s="208" t="s">
        <v>1131</v>
      </c>
      <c r="C130" s="212" t="s">
        <v>13883</v>
      </c>
      <c r="D130" s="270"/>
      <c r="E130" s="208" t="s">
        <v>1100</v>
      </c>
      <c r="F130" s="208" t="s">
        <v>13884</v>
      </c>
      <c r="G130" s="208" t="s">
        <v>13320</v>
      </c>
      <c r="H130" s="209">
        <v>0</v>
      </c>
      <c r="I130" s="210" t="s">
        <v>13922</v>
      </c>
      <c r="J130" s="210" t="s">
        <v>13697</v>
      </c>
      <c r="K130" s="260"/>
      <c r="L130" s="260"/>
      <c r="M130" s="260"/>
      <c r="N130" s="260"/>
      <c r="O130" s="260"/>
      <c r="P130" s="211"/>
      <c r="Q130" s="261"/>
      <c r="R130" s="208" t="s">
        <v>13883</v>
      </c>
      <c r="S130" s="215" t="str">
        <f t="shared" ca="1" si="9"/>
        <v>CN</v>
      </c>
      <c r="T130" s="215" t="str">
        <f ca="1">IF(B130="","",IF(ISERROR(MATCH($J130,[1]SorP!$B$1:$B$6230,0)),"",INDIRECT("'SorP'!$A$"&amp;MATCH($J130,[1]SorP!$B$1:$B$6230,0))))</f>
        <v>CN-QH</v>
      </c>
      <c r="U130" s="231"/>
      <c r="V130" s="262">
        <f>IF(C130="",NA(),MATCH($B130&amp;$C130,'[1]Smelter Look-up'!$J:$J,0))</f>
        <v>447</v>
      </c>
      <c r="W130" s="263"/>
      <c r="X130" s="263">
        <f t="shared" si="7"/>
        <v>0</v>
      </c>
      <c r="Y130" s="263"/>
      <c r="Z130" s="263"/>
      <c r="AB130" s="265" t="str">
        <f t="shared" si="8"/>
        <v>TinMa'anshan Weitai Tin Co., Ltd.</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ref="S131:S132" ca="1" si="10">IF(B131="","",IF(ISERROR(MATCH($E131,CL,0)),"Unknown",INDIRECT("'C'!$A$"&amp;MATCH($E131,CL,0)+1)))</f>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ref="X131:X132" ca="1" si="11">IF(AND(C131="Smelter not listed",OR(LEN(D131)=0,LEN(E131)=0)),1,0)</f>
        <v>0</v>
      </c>
      <c r="Y131" s="263"/>
      <c r="Z131" s="263"/>
      <c r="AB131" s="265" t="str">
        <f t="shared" ref="AB131:AB132" si="12">B131&amp;C131</f>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0"/>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1"/>
        <v>0</v>
      </c>
      <c r="Y132" s="263"/>
      <c r="Z132" s="263"/>
      <c r="AB132" s="265" t="str">
        <f t="shared" si="12"/>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3">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4">IF(AND(C133="Smelter not listed",OR(LEN(D133)=0,LEN(E133)=0)),1,0)</f>
        <v>0</v>
      </c>
      <c r="Y133" s="263"/>
      <c r="Z133" s="263"/>
      <c r="AB133" s="265" t="str">
        <f t="shared" ref="AB133" si="15">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16">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17">IF(AND(C134="Smelter not listed",OR(LEN(D134)=0,LEN(E134)=0)),1,0)</f>
        <v>0</v>
      </c>
      <c r="Y134" s="263"/>
      <c r="Z134" s="263"/>
      <c r="AB134" s="265" t="str">
        <f t="shared" ref="AB134:AB165" si="18">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16"/>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17"/>
        <v>0</v>
      </c>
      <c r="Y135" s="263"/>
      <c r="Z135" s="263"/>
      <c r="AB135" s="265" t="str">
        <f t="shared" si="18"/>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16"/>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17"/>
        <v>0</v>
      </c>
      <c r="Y136" s="263"/>
      <c r="Z136" s="263"/>
      <c r="AB136" s="265" t="str">
        <f t="shared" si="18"/>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16"/>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17"/>
        <v>0</v>
      </c>
      <c r="Y137" s="263"/>
      <c r="Z137" s="263"/>
      <c r="AB137" s="265" t="str">
        <f t="shared" si="18"/>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16"/>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17"/>
        <v>0</v>
      </c>
      <c r="Y138" s="263"/>
      <c r="Z138" s="263"/>
      <c r="AB138" s="265" t="str">
        <f t="shared" si="18"/>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16"/>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17"/>
        <v>0</v>
      </c>
      <c r="Y139" s="263"/>
      <c r="Z139" s="263"/>
      <c r="AB139" s="265" t="str">
        <f t="shared" si="18"/>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16"/>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17"/>
        <v>0</v>
      </c>
      <c r="Y140" s="263"/>
      <c r="Z140" s="263"/>
      <c r="AB140" s="265" t="str">
        <f t="shared" si="18"/>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16"/>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17"/>
        <v>0</v>
      </c>
      <c r="Y141" s="263"/>
      <c r="Z141" s="263"/>
      <c r="AB141" s="265" t="str">
        <f t="shared" si="18"/>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16"/>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17"/>
        <v>0</v>
      </c>
      <c r="Y142" s="263"/>
      <c r="Z142" s="263"/>
      <c r="AB142" s="265" t="str">
        <f t="shared" si="18"/>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16"/>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17"/>
        <v>0</v>
      </c>
      <c r="Y143" s="263"/>
      <c r="Z143" s="263"/>
      <c r="AB143" s="265" t="str">
        <f t="shared" si="18"/>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16"/>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17"/>
        <v>0</v>
      </c>
      <c r="Y144" s="263"/>
      <c r="Z144" s="263"/>
      <c r="AB144" s="265" t="str">
        <f t="shared" si="18"/>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16"/>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17"/>
        <v>0</v>
      </c>
      <c r="Y145" s="263"/>
      <c r="Z145" s="263"/>
      <c r="AB145" s="265" t="str">
        <f t="shared" si="18"/>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16"/>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17"/>
        <v>0</v>
      </c>
      <c r="Y146" s="263"/>
      <c r="Z146" s="263"/>
      <c r="AB146" s="265" t="str">
        <f t="shared" si="18"/>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16"/>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17"/>
        <v>0</v>
      </c>
      <c r="Y147" s="263"/>
      <c r="Z147" s="263"/>
      <c r="AB147" s="265" t="str">
        <f t="shared" si="18"/>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16"/>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17"/>
        <v>0</v>
      </c>
      <c r="Y148" s="263"/>
      <c r="Z148" s="263"/>
      <c r="AB148" s="265" t="str">
        <f t="shared" si="18"/>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16"/>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17"/>
        <v>0</v>
      </c>
      <c r="Y149" s="263"/>
      <c r="Z149" s="263"/>
      <c r="AB149" s="265" t="str">
        <f t="shared" si="18"/>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16"/>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17"/>
        <v>0</v>
      </c>
      <c r="Y150" s="263"/>
      <c r="Z150" s="263"/>
      <c r="AB150" s="265" t="str">
        <f t="shared" si="18"/>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16"/>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17"/>
        <v>0</v>
      </c>
      <c r="Y151" s="263"/>
      <c r="Z151" s="263"/>
      <c r="AB151" s="265" t="str">
        <f t="shared" si="18"/>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16"/>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17"/>
        <v>0</v>
      </c>
      <c r="Y152" s="263"/>
      <c r="Z152" s="263"/>
      <c r="AB152" s="265" t="str">
        <f t="shared" si="18"/>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16"/>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17"/>
        <v>0</v>
      </c>
      <c r="Y153" s="263"/>
      <c r="Z153" s="263"/>
      <c r="AB153" s="265" t="str">
        <f t="shared" si="18"/>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16"/>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17"/>
        <v>0</v>
      </c>
      <c r="Y154" s="263"/>
      <c r="Z154" s="263"/>
      <c r="AB154" s="265" t="str">
        <f t="shared" si="18"/>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16"/>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17"/>
        <v>0</v>
      </c>
      <c r="Y155" s="263"/>
      <c r="Z155" s="263"/>
      <c r="AB155" s="265" t="str">
        <f t="shared" si="18"/>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16"/>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17"/>
        <v>0</v>
      </c>
      <c r="Y156" s="263"/>
      <c r="Z156" s="263"/>
      <c r="AB156" s="265" t="str">
        <f t="shared" si="18"/>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16"/>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17"/>
        <v>0</v>
      </c>
      <c r="Y157" s="263"/>
      <c r="Z157" s="263"/>
      <c r="AB157" s="265" t="str">
        <f t="shared" si="18"/>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16"/>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17"/>
        <v>0</v>
      </c>
      <c r="Y158" s="263"/>
      <c r="Z158" s="263"/>
      <c r="AB158" s="265" t="str">
        <f t="shared" si="18"/>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16"/>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17"/>
        <v>0</v>
      </c>
      <c r="Y159" s="263"/>
      <c r="Z159" s="263"/>
      <c r="AB159" s="265" t="str">
        <f t="shared" si="18"/>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16"/>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17"/>
        <v>0</v>
      </c>
      <c r="Y160" s="263"/>
      <c r="Z160" s="263"/>
      <c r="AB160" s="265" t="str">
        <f t="shared" si="18"/>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16"/>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17"/>
        <v>0</v>
      </c>
      <c r="Y161" s="263"/>
      <c r="Z161" s="263"/>
      <c r="AB161" s="265" t="str">
        <f t="shared" si="18"/>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16"/>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17"/>
        <v>0</v>
      </c>
      <c r="Y162" s="263"/>
      <c r="Z162" s="263"/>
      <c r="AB162" s="265" t="str">
        <f t="shared" si="18"/>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16"/>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17"/>
        <v>0</v>
      </c>
      <c r="Y163" s="263"/>
      <c r="Z163" s="263"/>
      <c r="AB163" s="265" t="str">
        <f t="shared" si="18"/>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16"/>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17"/>
        <v>0</v>
      </c>
      <c r="Y164" s="263"/>
      <c r="Z164" s="263"/>
      <c r="AB164" s="265" t="str">
        <f t="shared" si="18"/>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16"/>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17"/>
        <v>0</v>
      </c>
      <c r="Y165" s="263"/>
      <c r="Z165" s="263"/>
      <c r="AB165" s="265" t="str">
        <f t="shared" si="18"/>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19">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0">IF(AND(C166="Smelter not listed",OR(LEN(D166)=0,LEN(E166)=0)),1,0)</f>
        <v>0</v>
      </c>
      <c r="Y166" s="263"/>
      <c r="Z166" s="263"/>
      <c r="AB166" s="265" t="str">
        <f t="shared" ref="AB166:AB196" si="21">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19"/>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0"/>
        <v>0</v>
      </c>
      <c r="Y167" s="263"/>
      <c r="Z167" s="263"/>
      <c r="AB167" s="265" t="str">
        <f t="shared" si="21"/>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19"/>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0"/>
        <v>0</v>
      </c>
      <c r="Y168" s="263"/>
      <c r="Z168" s="263"/>
      <c r="AB168" s="265" t="str">
        <f t="shared" si="21"/>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19"/>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0"/>
        <v>0</v>
      </c>
      <c r="Y169" s="263"/>
      <c r="Z169" s="263"/>
      <c r="AB169" s="265" t="str">
        <f t="shared" si="21"/>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19"/>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0"/>
        <v>0</v>
      </c>
      <c r="Y170" s="263"/>
      <c r="Z170" s="263"/>
      <c r="AB170" s="265" t="str">
        <f t="shared" si="21"/>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19"/>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0"/>
        <v>0</v>
      </c>
      <c r="Y171" s="263"/>
      <c r="Z171" s="263"/>
      <c r="AB171" s="265" t="str">
        <f t="shared" si="21"/>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19"/>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0"/>
        <v>0</v>
      </c>
      <c r="Y172" s="263"/>
      <c r="Z172" s="263"/>
      <c r="AB172" s="265" t="str">
        <f t="shared" si="21"/>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19"/>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0"/>
        <v>0</v>
      </c>
      <c r="Y173" s="263"/>
      <c r="Z173" s="263"/>
      <c r="AB173" s="265" t="str">
        <f t="shared" si="21"/>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19"/>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0"/>
        <v>0</v>
      </c>
      <c r="Y174" s="263"/>
      <c r="Z174" s="263"/>
      <c r="AB174" s="265" t="str">
        <f t="shared" si="21"/>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19"/>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0"/>
        <v>0</v>
      </c>
      <c r="Y175" s="263"/>
      <c r="Z175" s="263"/>
      <c r="AB175" s="265" t="str">
        <f t="shared" si="21"/>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19"/>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0"/>
        <v>0</v>
      </c>
      <c r="Y176" s="263"/>
      <c r="Z176" s="263"/>
      <c r="AB176" s="265" t="str">
        <f t="shared" si="21"/>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19"/>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0"/>
        <v>0</v>
      </c>
      <c r="Y177" s="263"/>
      <c r="Z177" s="263"/>
      <c r="AB177" s="265" t="str">
        <f t="shared" si="21"/>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19"/>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0"/>
        <v>0</v>
      </c>
      <c r="Y178" s="263"/>
      <c r="Z178" s="263"/>
      <c r="AB178" s="265" t="str">
        <f t="shared" si="21"/>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19"/>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0"/>
        <v>0</v>
      </c>
      <c r="Y179" s="263"/>
      <c r="Z179" s="263"/>
      <c r="AB179" s="265" t="str">
        <f t="shared" si="21"/>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19"/>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0"/>
        <v>0</v>
      </c>
      <c r="Y180" s="263"/>
      <c r="Z180" s="263"/>
      <c r="AB180" s="265" t="str">
        <f t="shared" si="21"/>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19"/>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0"/>
        <v>0</v>
      </c>
      <c r="Y181" s="263"/>
      <c r="Z181" s="263"/>
      <c r="AB181" s="265" t="str">
        <f t="shared" si="21"/>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19"/>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0"/>
        <v>0</v>
      </c>
      <c r="Y182" s="263"/>
      <c r="Z182" s="263"/>
      <c r="AB182" s="265" t="str">
        <f t="shared" si="21"/>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19"/>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0"/>
        <v>0</v>
      </c>
      <c r="Y183" s="263"/>
      <c r="Z183" s="263"/>
      <c r="AB183" s="265" t="str">
        <f t="shared" si="21"/>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19"/>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0"/>
        <v>0</v>
      </c>
      <c r="Y184" s="263"/>
      <c r="Z184" s="263"/>
      <c r="AB184" s="265" t="str">
        <f t="shared" si="21"/>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19"/>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0"/>
        <v>0</v>
      </c>
      <c r="Y185" s="263"/>
      <c r="Z185" s="263"/>
      <c r="AB185" s="265" t="str">
        <f t="shared" si="21"/>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19"/>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0"/>
        <v>0</v>
      </c>
      <c r="Y186" s="263"/>
      <c r="Z186" s="263"/>
      <c r="AB186" s="265" t="str">
        <f t="shared" si="21"/>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19"/>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0"/>
        <v>0</v>
      </c>
      <c r="Y187" s="263"/>
      <c r="Z187" s="263"/>
      <c r="AB187" s="265" t="str">
        <f t="shared" si="21"/>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19"/>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0"/>
        <v>0</v>
      </c>
      <c r="Y188" s="263"/>
      <c r="Z188" s="263"/>
      <c r="AB188" s="265" t="str">
        <f t="shared" si="21"/>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19"/>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0"/>
        <v>0</v>
      </c>
      <c r="Y189" s="263"/>
      <c r="Z189" s="263"/>
      <c r="AB189" s="265" t="str">
        <f t="shared" si="21"/>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19"/>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0"/>
        <v>0</v>
      </c>
      <c r="Y190" s="263"/>
      <c r="Z190" s="263"/>
      <c r="AB190" s="265" t="str">
        <f t="shared" si="21"/>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19"/>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0"/>
        <v>0</v>
      </c>
      <c r="Y191" s="263"/>
      <c r="Z191" s="263"/>
      <c r="AB191" s="265" t="str">
        <f t="shared" si="21"/>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19"/>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0"/>
        <v>0</v>
      </c>
      <c r="Y192" s="263"/>
      <c r="Z192" s="263"/>
      <c r="AB192" s="265" t="str">
        <f t="shared" si="21"/>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19"/>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0"/>
        <v>0</v>
      </c>
      <c r="Y193" s="263"/>
      <c r="Z193" s="263"/>
      <c r="AB193" s="265" t="str">
        <f t="shared" si="21"/>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19"/>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0"/>
        <v>0</v>
      </c>
      <c r="Y194" s="263"/>
      <c r="Z194" s="263"/>
      <c r="AB194" s="265" t="str">
        <f t="shared" si="21"/>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19"/>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0"/>
        <v>0</v>
      </c>
      <c r="Y195" s="263"/>
      <c r="Z195" s="263"/>
      <c r="AB195" s="265" t="str">
        <f t="shared" si="21"/>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19"/>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0"/>
        <v>0</v>
      </c>
      <c r="Y196" s="263"/>
      <c r="Z196" s="263"/>
      <c r="AB196" s="265" t="str">
        <f t="shared" si="21"/>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2">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3">IF(AND(C197="Smelter not listed",OR(LEN(D197)=0,LEN(E197)=0)),1,0)</f>
        <v>0</v>
      </c>
      <c r="Y197" s="263"/>
      <c r="Z197" s="263"/>
      <c r="AB197" s="265" t="str">
        <f t="shared" ref="AB197" si="24">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25">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26">IF(AND(C198="Smelter not listed",OR(LEN(D198)=0,LEN(E198)=0)),1,0)</f>
        <v>0</v>
      </c>
      <c r="Y198" s="263"/>
      <c r="Z198" s="263"/>
      <c r="AB198" s="265" t="str">
        <f t="shared" ref="AB198:AB229" si="27">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25"/>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26"/>
        <v>0</v>
      </c>
      <c r="Y199" s="263"/>
      <c r="Z199" s="263"/>
      <c r="AB199" s="265" t="str">
        <f t="shared" si="27"/>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25"/>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26"/>
        <v>0</v>
      </c>
      <c r="Y200" s="263"/>
      <c r="Z200" s="263"/>
      <c r="AB200" s="265" t="str">
        <f t="shared" si="27"/>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25"/>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26"/>
        <v>0</v>
      </c>
      <c r="Y201" s="263"/>
      <c r="Z201" s="263"/>
      <c r="AB201" s="265" t="str">
        <f t="shared" si="27"/>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25"/>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26"/>
        <v>0</v>
      </c>
      <c r="Y202" s="263"/>
      <c r="Z202" s="263"/>
      <c r="AB202" s="265" t="str">
        <f t="shared" si="27"/>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25"/>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26"/>
        <v>0</v>
      </c>
      <c r="Y203" s="263"/>
      <c r="Z203" s="263"/>
      <c r="AB203" s="265" t="str">
        <f t="shared" si="27"/>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25"/>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26"/>
        <v>0</v>
      </c>
      <c r="Y204" s="263"/>
      <c r="Z204" s="263"/>
      <c r="AB204" s="265" t="str">
        <f t="shared" si="27"/>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25"/>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26"/>
        <v>0</v>
      </c>
      <c r="Y205" s="263"/>
      <c r="Z205" s="263"/>
      <c r="AB205" s="265" t="str">
        <f t="shared" si="27"/>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25"/>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26"/>
        <v>0</v>
      </c>
      <c r="Y206" s="263"/>
      <c r="Z206" s="263"/>
      <c r="AB206" s="265" t="str">
        <f t="shared" si="27"/>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25"/>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26"/>
        <v>0</v>
      </c>
      <c r="Y207" s="263"/>
      <c r="Z207" s="263"/>
      <c r="AB207" s="265" t="str">
        <f t="shared" si="27"/>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25"/>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26"/>
        <v>0</v>
      </c>
      <c r="Y208" s="263"/>
      <c r="Z208" s="263"/>
      <c r="AB208" s="265" t="str">
        <f t="shared" si="27"/>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25"/>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26"/>
        <v>0</v>
      </c>
      <c r="Y209" s="263"/>
      <c r="Z209" s="263"/>
      <c r="AB209" s="265" t="str">
        <f t="shared" si="27"/>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25"/>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26"/>
        <v>0</v>
      </c>
      <c r="Y210" s="263"/>
      <c r="Z210" s="263"/>
      <c r="AB210" s="265" t="str">
        <f t="shared" si="27"/>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25"/>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26"/>
        <v>0</v>
      </c>
      <c r="Y211" s="263"/>
      <c r="Z211" s="263"/>
      <c r="AB211" s="265" t="str">
        <f t="shared" si="27"/>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25"/>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26"/>
        <v>0</v>
      </c>
      <c r="Y212" s="263"/>
      <c r="Z212" s="263"/>
      <c r="AB212" s="265" t="str">
        <f t="shared" si="27"/>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25"/>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26"/>
        <v>0</v>
      </c>
      <c r="Y213" s="263"/>
      <c r="Z213" s="263"/>
      <c r="AB213" s="265" t="str">
        <f t="shared" si="27"/>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25"/>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26"/>
        <v>0</v>
      </c>
      <c r="Y214" s="263"/>
      <c r="Z214" s="263"/>
      <c r="AB214" s="265" t="str">
        <f t="shared" si="27"/>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25"/>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26"/>
        <v>0</v>
      </c>
      <c r="Y215" s="263"/>
      <c r="Z215" s="263"/>
      <c r="AB215" s="265" t="str">
        <f t="shared" si="27"/>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25"/>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26"/>
        <v>0</v>
      </c>
      <c r="Y216" s="263"/>
      <c r="Z216" s="263"/>
      <c r="AB216" s="265" t="str">
        <f t="shared" si="27"/>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25"/>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26"/>
        <v>0</v>
      </c>
      <c r="Y217" s="263"/>
      <c r="Z217" s="263"/>
      <c r="AB217" s="265" t="str">
        <f t="shared" si="27"/>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25"/>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26"/>
        <v>0</v>
      </c>
      <c r="Y218" s="263"/>
      <c r="Z218" s="263"/>
      <c r="AB218" s="265" t="str">
        <f t="shared" si="27"/>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25"/>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26"/>
        <v>0</v>
      </c>
      <c r="Y219" s="263"/>
      <c r="Z219" s="263"/>
      <c r="AB219" s="265" t="str">
        <f t="shared" si="27"/>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25"/>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26"/>
        <v>0</v>
      </c>
      <c r="Y220" s="263"/>
      <c r="Z220" s="263"/>
      <c r="AB220" s="265" t="str">
        <f t="shared" si="27"/>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25"/>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26"/>
        <v>0</v>
      </c>
      <c r="Y221" s="263"/>
      <c r="Z221" s="263"/>
      <c r="AB221" s="265" t="str">
        <f t="shared" si="27"/>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25"/>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26"/>
        <v>0</v>
      </c>
      <c r="Y222" s="263"/>
      <c r="Z222" s="263"/>
      <c r="AB222" s="265" t="str">
        <f t="shared" si="27"/>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25"/>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26"/>
        <v>0</v>
      </c>
      <c r="Y223" s="263"/>
      <c r="Z223" s="263"/>
      <c r="AB223" s="265" t="str">
        <f t="shared" si="27"/>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25"/>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26"/>
        <v>0</v>
      </c>
      <c r="Y224" s="263"/>
      <c r="Z224" s="263"/>
      <c r="AB224" s="265" t="str">
        <f t="shared" si="27"/>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25"/>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26"/>
        <v>0</v>
      </c>
      <c r="Y225" s="263"/>
      <c r="Z225" s="263"/>
      <c r="AB225" s="265" t="str">
        <f t="shared" si="27"/>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25"/>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26"/>
        <v>0</v>
      </c>
      <c r="Y226" s="263"/>
      <c r="Z226" s="263"/>
      <c r="AB226" s="265" t="str">
        <f t="shared" si="27"/>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25"/>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26"/>
        <v>0</v>
      </c>
      <c r="Y227" s="263"/>
      <c r="Z227" s="263"/>
      <c r="AB227" s="265" t="str">
        <f t="shared" si="27"/>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25"/>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26"/>
        <v>0</v>
      </c>
      <c r="Y228" s="263"/>
      <c r="Z228" s="263"/>
      <c r="AB228" s="265" t="str">
        <f t="shared" si="27"/>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25"/>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26"/>
        <v>0</v>
      </c>
      <c r="Y229" s="263"/>
      <c r="Z229" s="263"/>
      <c r="AB229" s="265" t="str">
        <f t="shared" si="27"/>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28">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29">IF(AND(C230="Smelter not listed",OR(LEN(D230)=0,LEN(E230)=0)),1,0)</f>
        <v>0</v>
      </c>
      <c r="Y230" s="263"/>
      <c r="Z230" s="263"/>
      <c r="AB230" s="265" t="str">
        <f t="shared" ref="AB230:AB260" si="30">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28"/>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29"/>
        <v>0</v>
      </c>
      <c r="Y231" s="263"/>
      <c r="Z231" s="263"/>
      <c r="AB231" s="265" t="str">
        <f t="shared" si="30"/>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28"/>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29"/>
        <v>0</v>
      </c>
      <c r="Y232" s="263"/>
      <c r="Z232" s="263"/>
      <c r="AB232" s="265" t="str">
        <f t="shared" si="30"/>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28"/>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29"/>
        <v>0</v>
      </c>
      <c r="Y233" s="263"/>
      <c r="Z233" s="263"/>
      <c r="AB233" s="265" t="str">
        <f t="shared" si="30"/>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28"/>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29"/>
        <v>0</v>
      </c>
      <c r="Y234" s="263"/>
      <c r="Z234" s="263"/>
      <c r="AB234" s="265" t="str">
        <f t="shared" si="30"/>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28"/>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29"/>
        <v>0</v>
      </c>
      <c r="Y235" s="263"/>
      <c r="Z235" s="263"/>
      <c r="AB235" s="265" t="str">
        <f t="shared" si="30"/>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28"/>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29"/>
        <v>0</v>
      </c>
      <c r="Y236" s="263"/>
      <c r="Z236" s="263"/>
      <c r="AB236" s="265" t="str">
        <f t="shared" si="30"/>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28"/>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29"/>
        <v>0</v>
      </c>
      <c r="Y237" s="263"/>
      <c r="Z237" s="263"/>
      <c r="AB237" s="265" t="str">
        <f t="shared" si="30"/>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28"/>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29"/>
        <v>0</v>
      </c>
      <c r="Y238" s="263"/>
      <c r="Z238" s="263"/>
      <c r="AB238" s="265" t="str">
        <f t="shared" si="30"/>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28"/>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29"/>
        <v>0</v>
      </c>
      <c r="Y239" s="263"/>
      <c r="Z239" s="263"/>
      <c r="AB239" s="265" t="str">
        <f t="shared" si="30"/>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28"/>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29"/>
        <v>0</v>
      </c>
      <c r="Y240" s="263"/>
      <c r="Z240" s="263"/>
      <c r="AB240" s="265" t="str">
        <f t="shared" si="30"/>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28"/>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29"/>
        <v>0</v>
      </c>
      <c r="Y241" s="263"/>
      <c r="Z241" s="263"/>
      <c r="AB241" s="265" t="str">
        <f t="shared" si="30"/>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28"/>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29"/>
        <v>0</v>
      </c>
      <c r="Y242" s="263"/>
      <c r="Z242" s="263"/>
      <c r="AB242" s="265" t="str">
        <f t="shared" si="30"/>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28"/>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29"/>
        <v>0</v>
      </c>
      <c r="Y243" s="263"/>
      <c r="Z243" s="263"/>
      <c r="AB243" s="265" t="str">
        <f t="shared" si="30"/>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28"/>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29"/>
        <v>0</v>
      </c>
      <c r="Y244" s="263"/>
      <c r="Z244" s="263"/>
      <c r="AB244" s="265" t="str">
        <f t="shared" si="30"/>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28"/>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29"/>
        <v>0</v>
      </c>
      <c r="Y245" s="263"/>
      <c r="Z245" s="263"/>
      <c r="AB245" s="265" t="str">
        <f t="shared" si="30"/>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28"/>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29"/>
        <v>0</v>
      </c>
      <c r="Y246" s="263"/>
      <c r="Z246" s="263"/>
      <c r="AB246" s="265" t="str">
        <f t="shared" si="30"/>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28"/>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29"/>
        <v>0</v>
      </c>
      <c r="Y247" s="263"/>
      <c r="Z247" s="263"/>
      <c r="AB247" s="265" t="str">
        <f t="shared" si="30"/>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28"/>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29"/>
        <v>0</v>
      </c>
      <c r="Y248" s="263"/>
      <c r="Z248" s="263"/>
      <c r="AB248" s="265" t="str">
        <f t="shared" si="30"/>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28"/>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29"/>
        <v>0</v>
      </c>
      <c r="Y249" s="263"/>
      <c r="Z249" s="263"/>
      <c r="AB249" s="265" t="str">
        <f t="shared" si="30"/>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28"/>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29"/>
        <v>0</v>
      </c>
      <c r="Y250" s="263"/>
      <c r="Z250" s="263"/>
      <c r="AB250" s="265" t="str">
        <f t="shared" si="30"/>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28"/>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29"/>
        <v>0</v>
      </c>
      <c r="Y251" s="263"/>
      <c r="Z251" s="263"/>
      <c r="AB251" s="265" t="str">
        <f t="shared" si="30"/>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28"/>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29"/>
        <v>0</v>
      </c>
      <c r="Y252" s="263"/>
      <c r="Z252" s="263"/>
      <c r="AB252" s="265" t="str">
        <f t="shared" si="30"/>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28"/>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29"/>
        <v>0</v>
      </c>
      <c r="Y253" s="263"/>
      <c r="Z253" s="263"/>
      <c r="AB253" s="265" t="str">
        <f t="shared" si="30"/>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28"/>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29"/>
        <v>0</v>
      </c>
      <c r="Y254" s="263"/>
      <c r="Z254" s="263"/>
      <c r="AB254" s="265" t="str">
        <f t="shared" si="30"/>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28"/>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29"/>
        <v>0</v>
      </c>
      <c r="Y255" s="263"/>
      <c r="Z255" s="263"/>
      <c r="AB255" s="265" t="str">
        <f t="shared" si="30"/>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28"/>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29"/>
        <v>0</v>
      </c>
      <c r="Y256" s="263"/>
      <c r="Z256" s="263"/>
      <c r="AB256" s="265" t="str">
        <f t="shared" si="30"/>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28"/>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29"/>
        <v>0</v>
      </c>
      <c r="Y257" s="263"/>
      <c r="Z257" s="263"/>
      <c r="AB257" s="265" t="str">
        <f t="shared" si="30"/>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28"/>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29"/>
        <v>0</v>
      </c>
      <c r="Y258" s="263"/>
      <c r="Z258" s="263"/>
      <c r="AB258" s="265" t="str">
        <f t="shared" si="30"/>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28"/>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29"/>
        <v>0</v>
      </c>
      <c r="Y259" s="263"/>
      <c r="Z259" s="263"/>
      <c r="AB259" s="265" t="str">
        <f t="shared" si="30"/>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28"/>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29"/>
        <v>0</v>
      </c>
      <c r="Y260" s="263"/>
      <c r="Z260" s="263"/>
      <c r="AB260" s="265" t="str">
        <f t="shared" si="30"/>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1">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2">IF(AND(C261="Smelter not listed",OR(LEN(D261)=0,LEN(E261)=0)),1,0)</f>
        <v>0</v>
      </c>
      <c r="Y261" s="263"/>
      <c r="Z261" s="263"/>
      <c r="AB261" s="265" t="str">
        <f t="shared" ref="AB261" si="33">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4">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35">IF(AND(C262="Smelter not listed",OR(LEN(D262)=0,LEN(E262)=0)),1,0)</f>
        <v>0</v>
      </c>
      <c r="Y262" s="263"/>
      <c r="Z262" s="263"/>
      <c r="AB262" s="265" t="str">
        <f t="shared" ref="AB262:AB293" si="36">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4"/>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35"/>
        <v>0</v>
      </c>
      <c r="Y263" s="263"/>
      <c r="Z263" s="263"/>
      <c r="AB263" s="265" t="str">
        <f t="shared" si="36"/>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4"/>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35"/>
        <v>0</v>
      </c>
      <c r="Y264" s="263"/>
      <c r="Z264" s="263"/>
      <c r="AB264" s="265" t="str">
        <f t="shared" si="36"/>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4"/>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35"/>
        <v>0</v>
      </c>
      <c r="Y265" s="263"/>
      <c r="Z265" s="263"/>
      <c r="AB265" s="265" t="str">
        <f t="shared" si="36"/>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4"/>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35"/>
        <v>0</v>
      </c>
      <c r="Y266" s="263"/>
      <c r="Z266" s="263"/>
      <c r="AB266" s="265" t="str">
        <f t="shared" si="36"/>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4"/>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35"/>
        <v>0</v>
      </c>
      <c r="Y267" s="263"/>
      <c r="Z267" s="263"/>
      <c r="AB267" s="265" t="str">
        <f t="shared" si="36"/>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4"/>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35"/>
        <v>0</v>
      </c>
      <c r="Y268" s="263"/>
      <c r="Z268" s="263"/>
      <c r="AB268" s="265" t="str">
        <f t="shared" si="36"/>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4"/>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35"/>
        <v>0</v>
      </c>
      <c r="Y269" s="263"/>
      <c r="Z269" s="263"/>
      <c r="AB269" s="265" t="str">
        <f t="shared" si="36"/>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4"/>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35"/>
        <v>0</v>
      </c>
      <c r="Y270" s="263"/>
      <c r="Z270" s="263"/>
      <c r="AB270" s="265" t="str">
        <f t="shared" si="36"/>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4"/>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35"/>
        <v>0</v>
      </c>
      <c r="Y271" s="263"/>
      <c r="Z271" s="263"/>
      <c r="AB271" s="265" t="str">
        <f t="shared" si="36"/>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4"/>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35"/>
        <v>0</v>
      </c>
      <c r="Y272" s="263"/>
      <c r="Z272" s="263"/>
      <c r="AB272" s="265" t="str">
        <f t="shared" si="36"/>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4"/>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35"/>
        <v>0</v>
      </c>
      <c r="Y273" s="263"/>
      <c r="Z273" s="263"/>
      <c r="AB273" s="265" t="str">
        <f t="shared" si="36"/>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4"/>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35"/>
        <v>0</v>
      </c>
      <c r="Y274" s="263"/>
      <c r="Z274" s="263"/>
      <c r="AB274" s="265" t="str">
        <f t="shared" si="36"/>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4"/>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35"/>
        <v>0</v>
      </c>
      <c r="Y275" s="263"/>
      <c r="Z275" s="263"/>
      <c r="AB275" s="265" t="str">
        <f t="shared" si="36"/>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4"/>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35"/>
        <v>0</v>
      </c>
      <c r="Y276" s="263"/>
      <c r="Z276" s="263"/>
      <c r="AB276" s="265" t="str">
        <f t="shared" si="36"/>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4"/>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35"/>
        <v>0</v>
      </c>
      <c r="Y277" s="263"/>
      <c r="Z277" s="263"/>
      <c r="AB277" s="265" t="str">
        <f t="shared" si="36"/>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4"/>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35"/>
        <v>0</v>
      </c>
      <c r="Y278" s="263"/>
      <c r="Z278" s="263"/>
      <c r="AB278" s="265" t="str">
        <f t="shared" si="36"/>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4"/>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35"/>
        <v>0</v>
      </c>
      <c r="Y279" s="263"/>
      <c r="Z279" s="263"/>
      <c r="AB279" s="265" t="str">
        <f t="shared" si="36"/>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4"/>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35"/>
        <v>0</v>
      </c>
      <c r="Y280" s="263"/>
      <c r="Z280" s="263"/>
      <c r="AB280" s="265" t="str">
        <f t="shared" si="36"/>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4"/>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35"/>
        <v>0</v>
      </c>
      <c r="Y281" s="263"/>
      <c r="Z281" s="263"/>
      <c r="AB281" s="265" t="str">
        <f t="shared" si="36"/>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4"/>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35"/>
        <v>0</v>
      </c>
      <c r="Y282" s="263"/>
      <c r="Z282" s="263"/>
      <c r="AB282" s="265" t="str">
        <f t="shared" si="36"/>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4"/>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35"/>
        <v>0</v>
      </c>
      <c r="Y283" s="263"/>
      <c r="Z283" s="263"/>
      <c r="AB283" s="265" t="str">
        <f t="shared" si="36"/>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4"/>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35"/>
        <v>0</v>
      </c>
      <c r="Y284" s="263"/>
      <c r="Z284" s="263"/>
      <c r="AB284" s="265" t="str">
        <f t="shared" si="36"/>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4"/>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35"/>
        <v>0</v>
      </c>
      <c r="Y285" s="263"/>
      <c r="Z285" s="263"/>
      <c r="AB285" s="265" t="str">
        <f t="shared" si="36"/>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4"/>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35"/>
        <v>0</v>
      </c>
      <c r="Y286" s="263"/>
      <c r="Z286" s="263"/>
      <c r="AB286" s="265" t="str">
        <f t="shared" si="36"/>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4"/>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35"/>
        <v>0</v>
      </c>
      <c r="Y287" s="263"/>
      <c r="Z287" s="263"/>
      <c r="AB287" s="265" t="str">
        <f t="shared" si="36"/>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4"/>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35"/>
        <v>0</v>
      </c>
      <c r="Y288" s="263"/>
      <c r="Z288" s="263"/>
      <c r="AB288" s="265" t="str">
        <f t="shared" si="36"/>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4"/>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35"/>
        <v>0</v>
      </c>
      <c r="Y289" s="263"/>
      <c r="Z289" s="263"/>
      <c r="AB289" s="265" t="str">
        <f t="shared" si="36"/>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4"/>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35"/>
        <v>0</v>
      </c>
      <c r="Y290" s="263"/>
      <c r="Z290" s="263"/>
      <c r="AB290" s="265" t="str">
        <f t="shared" si="36"/>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4"/>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35"/>
        <v>0</v>
      </c>
      <c r="Y291" s="263"/>
      <c r="Z291" s="263"/>
      <c r="AB291" s="265" t="str">
        <f t="shared" si="36"/>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4"/>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35"/>
        <v>0</v>
      </c>
      <c r="Y292" s="263"/>
      <c r="Z292" s="263"/>
      <c r="AB292" s="265" t="str">
        <f t="shared" si="36"/>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4"/>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35"/>
        <v>0</v>
      </c>
      <c r="Y293" s="263"/>
      <c r="Z293" s="263"/>
      <c r="AB293" s="265" t="str">
        <f t="shared" si="36"/>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37">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38">IF(AND(C294="Smelter not listed",OR(LEN(D294)=0,LEN(E294)=0)),1,0)</f>
        <v>0</v>
      </c>
      <c r="Y294" s="263"/>
      <c r="Z294" s="263"/>
      <c r="AB294" s="265" t="str">
        <f t="shared" ref="AB294:AB324" si="39">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37"/>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38"/>
        <v>0</v>
      </c>
      <c r="Y295" s="263"/>
      <c r="Z295" s="263"/>
      <c r="AB295" s="265" t="str">
        <f t="shared" si="39"/>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37"/>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38"/>
        <v>0</v>
      </c>
      <c r="Y296" s="263"/>
      <c r="Z296" s="263"/>
      <c r="AB296" s="265" t="str">
        <f t="shared" si="39"/>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37"/>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38"/>
        <v>0</v>
      </c>
      <c r="Y297" s="263"/>
      <c r="Z297" s="263"/>
      <c r="AB297" s="265" t="str">
        <f t="shared" si="39"/>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37"/>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38"/>
        <v>0</v>
      </c>
      <c r="Y298" s="263"/>
      <c r="Z298" s="263"/>
      <c r="AB298" s="265" t="str">
        <f t="shared" si="39"/>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37"/>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38"/>
        <v>0</v>
      </c>
      <c r="Y299" s="263"/>
      <c r="Z299" s="263"/>
      <c r="AB299" s="265" t="str">
        <f t="shared" si="39"/>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37"/>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38"/>
        <v>0</v>
      </c>
      <c r="Y300" s="263"/>
      <c r="Z300" s="263"/>
      <c r="AB300" s="265" t="str">
        <f t="shared" si="39"/>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37"/>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38"/>
        <v>0</v>
      </c>
      <c r="Y301" s="263"/>
      <c r="Z301" s="263"/>
      <c r="AB301" s="265" t="str">
        <f t="shared" si="39"/>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37"/>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38"/>
        <v>0</v>
      </c>
      <c r="Y302" s="263"/>
      <c r="Z302" s="263"/>
      <c r="AB302" s="265" t="str">
        <f t="shared" si="39"/>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37"/>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38"/>
        <v>0</v>
      </c>
      <c r="Y303" s="263"/>
      <c r="Z303" s="263"/>
      <c r="AB303" s="265" t="str">
        <f t="shared" si="39"/>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37"/>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38"/>
        <v>0</v>
      </c>
      <c r="Y304" s="263"/>
      <c r="Z304" s="263"/>
      <c r="AB304" s="265" t="str">
        <f t="shared" si="39"/>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37"/>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38"/>
        <v>0</v>
      </c>
      <c r="Y305" s="263"/>
      <c r="Z305" s="263"/>
      <c r="AB305" s="265" t="str">
        <f t="shared" si="39"/>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37"/>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38"/>
        <v>0</v>
      </c>
      <c r="Y306" s="263"/>
      <c r="Z306" s="263"/>
      <c r="AB306" s="265" t="str">
        <f t="shared" si="39"/>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37"/>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38"/>
        <v>0</v>
      </c>
      <c r="Y307" s="263"/>
      <c r="Z307" s="263"/>
      <c r="AB307" s="265" t="str">
        <f t="shared" si="39"/>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37"/>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38"/>
        <v>0</v>
      </c>
      <c r="Y308" s="263"/>
      <c r="Z308" s="263"/>
      <c r="AB308" s="265" t="str">
        <f t="shared" si="39"/>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37"/>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38"/>
        <v>0</v>
      </c>
      <c r="Y309" s="263"/>
      <c r="Z309" s="263"/>
      <c r="AB309" s="265" t="str">
        <f t="shared" si="39"/>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37"/>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38"/>
        <v>0</v>
      </c>
      <c r="Y310" s="263"/>
      <c r="Z310" s="263"/>
      <c r="AB310" s="265" t="str">
        <f t="shared" si="39"/>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37"/>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38"/>
        <v>0</v>
      </c>
      <c r="Y311" s="263"/>
      <c r="Z311" s="263"/>
      <c r="AB311" s="265" t="str">
        <f t="shared" si="39"/>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37"/>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38"/>
        <v>0</v>
      </c>
      <c r="Y312" s="263"/>
      <c r="Z312" s="263"/>
      <c r="AB312" s="265" t="str">
        <f t="shared" si="39"/>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37"/>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38"/>
        <v>0</v>
      </c>
      <c r="Y313" s="263"/>
      <c r="Z313" s="263"/>
      <c r="AB313" s="265" t="str">
        <f t="shared" si="39"/>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37"/>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38"/>
        <v>0</v>
      </c>
      <c r="Y314" s="263"/>
      <c r="Z314" s="263"/>
      <c r="AB314" s="265" t="str">
        <f t="shared" si="39"/>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37"/>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38"/>
        <v>0</v>
      </c>
      <c r="Y315" s="263"/>
      <c r="Z315" s="263"/>
      <c r="AB315" s="265" t="str">
        <f t="shared" si="39"/>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37"/>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38"/>
        <v>0</v>
      </c>
      <c r="Y316" s="263"/>
      <c r="Z316" s="263"/>
      <c r="AB316" s="265" t="str">
        <f t="shared" si="39"/>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37"/>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38"/>
        <v>0</v>
      </c>
      <c r="Y317" s="263"/>
      <c r="Z317" s="263"/>
      <c r="AB317" s="265" t="str">
        <f t="shared" si="39"/>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37"/>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38"/>
        <v>0</v>
      </c>
      <c r="Y318" s="263"/>
      <c r="Z318" s="263"/>
      <c r="AB318" s="265" t="str">
        <f t="shared" si="39"/>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37"/>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38"/>
        <v>0</v>
      </c>
      <c r="Y319" s="263"/>
      <c r="Z319" s="263"/>
      <c r="AB319" s="265" t="str">
        <f t="shared" si="39"/>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37"/>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38"/>
        <v>0</v>
      </c>
      <c r="Y320" s="263"/>
      <c r="Z320" s="263"/>
      <c r="AB320" s="265" t="str">
        <f t="shared" si="39"/>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37"/>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38"/>
        <v>0</v>
      </c>
      <c r="Y321" s="263"/>
      <c r="Z321" s="263"/>
      <c r="AB321" s="265" t="str">
        <f t="shared" si="39"/>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37"/>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38"/>
        <v>0</v>
      </c>
      <c r="Y322" s="263"/>
      <c r="Z322" s="263"/>
      <c r="AB322" s="265" t="str">
        <f t="shared" si="39"/>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37"/>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38"/>
        <v>0</v>
      </c>
      <c r="Y323" s="263"/>
      <c r="Z323" s="263"/>
      <c r="AB323" s="265" t="str">
        <f t="shared" si="39"/>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37"/>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38"/>
        <v>0</v>
      </c>
      <c r="Y324" s="263"/>
      <c r="Z324" s="263"/>
      <c r="AB324" s="265" t="str">
        <f t="shared" si="39"/>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0">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1">IF(AND(C325="Smelter not listed",OR(LEN(D325)=0,LEN(E325)=0)),1,0)</f>
        <v>0</v>
      </c>
      <c r="Y325" s="263"/>
      <c r="Z325" s="263"/>
      <c r="AB325" s="265" t="str">
        <f t="shared" ref="AB325" si="42">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3">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4">IF(AND(C326="Smelter not listed",OR(LEN(D326)=0,LEN(E326)=0)),1,0)</f>
        <v>0</v>
      </c>
      <c r="Y326" s="263"/>
      <c r="Z326" s="263"/>
      <c r="AB326" s="265" t="str">
        <f t="shared" ref="AB326:AB357" si="45">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3"/>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4"/>
        <v>0</v>
      </c>
      <c r="Y327" s="263"/>
      <c r="Z327" s="263"/>
      <c r="AB327" s="265" t="str">
        <f t="shared" si="45"/>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3"/>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4"/>
        <v>0</v>
      </c>
      <c r="Y328" s="263"/>
      <c r="Z328" s="263"/>
      <c r="AB328" s="265" t="str">
        <f t="shared" si="45"/>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3"/>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4"/>
        <v>0</v>
      </c>
      <c r="Y329" s="263"/>
      <c r="Z329" s="263"/>
      <c r="AB329" s="265" t="str">
        <f t="shared" si="45"/>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3"/>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4"/>
        <v>0</v>
      </c>
      <c r="Y330" s="263"/>
      <c r="Z330" s="263"/>
      <c r="AB330" s="265" t="str">
        <f t="shared" si="45"/>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3"/>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4"/>
        <v>0</v>
      </c>
      <c r="Y331" s="263"/>
      <c r="Z331" s="263"/>
      <c r="AB331" s="265" t="str">
        <f t="shared" si="45"/>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3"/>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4"/>
        <v>0</v>
      </c>
      <c r="Y332" s="263"/>
      <c r="Z332" s="263"/>
      <c r="AB332" s="265" t="str">
        <f t="shared" si="45"/>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3"/>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4"/>
        <v>0</v>
      </c>
      <c r="Y333" s="263"/>
      <c r="Z333" s="263"/>
      <c r="AB333" s="265" t="str">
        <f t="shared" si="45"/>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3"/>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4"/>
        <v>0</v>
      </c>
      <c r="Y334" s="263"/>
      <c r="Z334" s="263"/>
      <c r="AB334" s="265" t="str">
        <f t="shared" si="45"/>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3"/>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4"/>
        <v>0</v>
      </c>
      <c r="Y335" s="263"/>
      <c r="Z335" s="263"/>
      <c r="AB335" s="265" t="str">
        <f t="shared" si="45"/>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3"/>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4"/>
        <v>0</v>
      </c>
      <c r="Y336" s="263"/>
      <c r="Z336" s="263"/>
      <c r="AB336" s="265" t="str">
        <f t="shared" si="45"/>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3"/>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4"/>
        <v>0</v>
      </c>
      <c r="Y337" s="263"/>
      <c r="Z337" s="263"/>
      <c r="AB337" s="265" t="str">
        <f t="shared" si="45"/>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3"/>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4"/>
        <v>0</v>
      </c>
      <c r="Y338" s="263"/>
      <c r="Z338" s="263"/>
      <c r="AB338" s="265" t="str">
        <f t="shared" si="45"/>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3"/>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4"/>
        <v>0</v>
      </c>
      <c r="Y339" s="263"/>
      <c r="Z339" s="263"/>
      <c r="AB339" s="265" t="str">
        <f t="shared" si="45"/>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3"/>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4"/>
        <v>0</v>
      </c>
      <c r="Y340" s="263"/>
      <c r="Z340" s="263"/>
      <c r="AB340" s="265" t="str">
        <f t="shared" si="45"/>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3"/>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4"/>
        <v>0</v>
      </c>
      <c r="Y341" s="263"/>
      <c r="Z341" s="263"/>
      <c r="AB341" s="265" t="str">
        <f t="shared" si="45"/>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3"/>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4"/>
        <v>0</v>
      </c>
      <c r="Y342" s="263"/>
      <c r="Z342" s="263"/>
      <c r="AB342" s="265" t="str">
        <f t="shared" si="45"/>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3"/>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4"/>
        <v>0</v>
      </c>
      <c r="Y343" s="263"/>
      <c r="Z343" s="263"/>
      <c r="AB343" s="265" t="str">
        <f t="shared" si="45"/>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3"/>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4"/>
        <v>0</v>
      </c>
      <c r="Y344" s="263"/>
      <c r="Z344" s="263"/>
      <c r="AB344" s="265" t="str">
        <f t="shared" si="45"/>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3"/>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4"/>
        <v>0</v>
      </c>
      <c r="Y345" s="263"/>
      <c r="Z345" s="263"/>
      <c r="AB345" s="265" t="str">
        <f t="shared" si="45"/>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3"/>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4"/>
        <v>0</v>
      </c>
      <c r="Y346" s="263"/>
      <c r="Z346" s="263"/>
      <c r="AB346" s="265" t="str">
        <f t="shared" si="45"/>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3"/>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4"/>
        <v>0</v>
      </c>
      <c r="Y347" s="263"/>
      <c r="Z347" s="263"/>
      <c r="AB347" s="265" t="str">
        <f t="shared" si="45"/>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3"/>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4"/>
        <v>0</v>
      </c>
      <c r="Y348" s="263"/>
      <c r="Z348" s="263"/>
      <c r="AB348" s="265" t="str">
        <f t="shared" si="45"/>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3"/>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4"/>
        <v>0</v>
      </c>
      <c r="Y349" s="263"/>
      <c r="Z349" s="263"/>
      <c r="AB349" s="265" t="str">
        <f t="shared" si="45"/>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3"/>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4"/>
        <v>0</v>
      </c>
      <c r="Y350" s="263"/>
      <c r="Z350" s="263"/>
      <c r="AB350" s="265" t="str">
        <f t="shared" si="45"/>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3"/>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4"/>
        <v>0</v>
      </c>
      <c r="Y351" s="263"/>
      <c r="Z351" s="263"/>
      <c r="AB351" s="265" t="str">
        <f t="shared" si="45"/>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3"/>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4"/>
        <v>0</v>
      </c>
      <c r="Y352" s="263"/>
      <c r="Z352" s="263"/>
      <c r="AB352" s="265" t="str">
        <f t="shared" si="45"/>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3"/>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4"/>
        <v>0</v>
      </c>
      <c r="Y353" s="263"/>
      <c r="Z353" s="263"/>
      <c r="AB353" s="265" t="str">
        <f t="shared" si="45"/>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3"/>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4"/>
        <v>0</v>
      </c>
      <c r="Y354" s="263"/>
      <c r="Z354" s="263"/>
      <c r="AB354" s="265" t="str">
        <f t="shared" si="45"/>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3"/>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4"/>
        <v>0</v>
      </c>
      <c r="Y355" s="263"/>
      <c r="Z355" s="263"/>
      <c r="AB355" s="265" t="str">
        <f t="shared" si="45"/>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3"/>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4"/>
        <v>0</v>
      </c>
      <c r="Y356" s="263"/>
      <c r="Z356" s="263"/>
      <c r="AB356" s="265" t="str">
        <f t="shared" si="45"/>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3"/>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4"/>
        <v>0</v>
      </c>
      <c r="Y357" s="263"/>
      <c r="Z357" s="263"/>
      <c r="AB357" s="265" t="str">
        <f t="shared" si="45"/>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46">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47">IF(AND(C358="Smelter not listed",OR(LEN(D358)=0,LEN(E358)=0)),1,0)</f>
        <v>0</v>
      </c>
      <c r="Y358" s="263"/>
      <c r="Z358" s="263"/>
      <c r="AB358" s="265" t="str">
        <f t="shared" ref="AB358:AB388" si="48">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46"/>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47"/>
        <v>0</v>
      </c>
      <c r="Y359" s="263"/>
      <c r="Z359" s="263"/>
      <c r="AB359" s="265" t="str">
        <f t="shared" si="48"/>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46"/>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47"/>
        <v>0</v>
      </c>
      <c r="Y360" s="263"/>
      <c r="Z360" s="263"/>
      <c r="AB360" s="265" t="str">
        <f t="shared" si="48"/>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46"/>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47"/>
        <v>0</v>
      </c>
      <c r="Y361" s="263"/>
      <c r="Z361" s="263"/>
      <c r="AB361" s="265" t="str">
        <f t="shared" si="48"/>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46"/>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47"/>
        <v>0</v>
      </c>
      <c r="Y362" s="263"/>
      <c r="Z362" s="263"/>
      <c r="AB362" s="265" t="str">
        <f t="shared" si="48"/>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46"/>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47"/>
        <v>0</v>
      </c>
      <c r="Y363" s="263"/>
      <c r="Z363" s="263"/>
      <c r="AB363" s="265" t="str">
        <f t="shared" si="48"/>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46"/>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47"/>
        <v>0</v>
      </c>
      <c r="Y364" s="263"/>
      <c r="Z364" s="263"/>
      <c r="AB364" s="265" t="str">
        <f t="shared" si="48"/>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46"/>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47"/>
        <v>0</v>
      </c>
      <c r="Y365" s="263"/>
      <c r="Z365" s="263"/>
      <c r="AB365" s="265" t="str">
        <f t="shared" si="48"/>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46"/>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47"/>
        <v>0</v>
      </c>
      <c r="Y366" s="263"/>
      <c r="Z366" s="263"/>
      <c r="AB366" s="265" t="str">
        <f t="shared" si="48"/>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46"/>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47"/>
        <v>0</v>
      </c>
      <c r="Y367" s="263"/>
      <c r="Z367" s="263"/>
      <c r="AB367" s="265" t="str">
        <f t="shared" si="48"/>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46"/>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47"/>
        <v>0</v>
      </c>
      <c r="Y368" s="263"/>
      <c r="Z368" s="263"/>
      <c r="AB368" s="265" t="str">
        <f t="shared" si="48"/>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46"/>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47"/>
        <v>0</v>
      </c>
      <c r="Y369" s="263"/>
      <c r="Z369" s="263"/>
      <c r="AB369" s="265" t="str">
        <f t="shared" si="48"/>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46"/>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47"/>
        <v>0</v>
      </c>
      <c r="Y370" s="263"/>
      <c r="Z370" s="263"/>
      <c r="AB370" s="265" t="str">
        <f t="shared" si="48"/>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46"/>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47"/>
        <v>0</v>
      </c>
      <c r="Y371" s="263"/>
      <c r="Z371" s="263"/>
      <c r="AB371" s="265" t="str">
        <f t="shared" si="48"/>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46"/>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47"/>
        <v>0</v>
      </c>
      <c r="Y372" s="263"/>
      <c r="Z372" s="263"/>
      <c r="AB372" s="265" t="str">
        <f t="shared" si="48"/>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46"/>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47"/>
        <v>0</v>
      </c>
      <c r="Y373" s="263"/>
      <c r="Z373" s="263"/>
      <c r="AB373" s="265" t="str">
        <f t="shared" si="48"/>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46"/>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47"/>
        <v>0</v>
      </c>
      <c r="Y374" s="263"/>
      <c r="Z374" s="263"/>
      <c r="AB374" s="265" t="str">
        <f t="shared" si="48"/>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46"/>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47"/>
        <v>0</v>
      </c>
      <c r="Y375" s="263"/>
      <c r="Z375" s="263"/>
      <c r="AB375" s="265" t="str">
        <f t="shared" si="48"/>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46"/>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47"/>
        <v>0</v>
      </c>
      <c r="Y376" s="263"/>
      <c r="Z376" s="263"/>
      <c r="AB376" s="265" t="str">
        <f t="shared" si="48"/>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46"/>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47"/>
        <v>0</v>
      </c>
      <c r="Y377" s="263"/>
      <c r="Z377" s="263"/>
      <c r="AB377" s="265" t="str">
        <f t="shared" si="48"/>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46"/>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47"/>
        <v>0</v>
      </c>
      <c r="Y378" s="263"/>
      <c r="Z378" s="263"/>
      <c r="AB378" s="265" t="str">
        <f t="shared" si="48"/>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46"/>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47"/>
        <v>0</v>
      </c>
      <c r="Y379" s="263"/>
      <c r="Z379" s="263"/>
      <c r="AB379" s="265" t="str">
        <f t="shared" si="48"/>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46"/>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47"/>
        <v>0</v>
      </c>
      <c r="Y380" s="263"/>
      <c r="Z380" s="263"/>
      <c r="AB380" s="265" t="str">
        <f t="shared" si="48"/>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46"/>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47"/>
        <v>0</v>
      </c>
      <c r="Y381" s="263"/>
      <c r="Z381" s="263"/>
      <c r="AB381" s="265" t="str">
        <f t="shared" si="48"/>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46"/>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47"/>
        <v>0</v>
      </c>
      <c r="Y382" s="263"/>
      <c r="Z382" s="263"/>
      <c r="AB382" s="265" t="str">
        <f t="shared" si="48"/>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46"/>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47"/>
        <v>0</v>
      </c>
      <c r="Y383" s="263"/>
      <c r="Z383" s="263"/>
      <c r="AB383" s="265" t="str">
        <f t="shared" si="48"/>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46"/>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47"/>
        <v>0</v>
      </c>
      <c r="Y384" s="263"/>
      <c r="Z384" s="263"/>
      <c r="AB384" s="265" t="str">
        <f t="shared" si="48"/>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46"/>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47"/>
        <v>0</v>
      </c>
      <c r="Y385" s="263"/>
      <c r="Z385" s="263"/>
      <c r="AB385" s="265" t="str">
        <f t="shared" si="48"/>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46"/>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47"/>
        <v>0</v>
      </c>
      <c r="Y386" s="263"/>
      <c r="Z386" s="263"/>
      <c r="AB386" s="265" t="str">
        <f t="shared" si="48"/>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46"/>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47"/>
        <v>0</v>
      </c>
      <c r="Y387" s="263"/>
      <c r="Z387" s="263"/>
      <c r="AB387" s="265" t="str">
        <f t="shared" si="48"/>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46"/>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47"/>
        <v>0</v>
      </c>
      <c r="Y388" s="263"/>
      <c r="Z388" s="263"/>
      <c r="AB388" s="265" t="str">
        <f t="shared" si="48"/>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49">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0">IF(AND(C389="Smelter not listed",OR(LEN(D389)=0,LEN(E389)=0)),1,0)</f>
        <v>0</v>
      </c>
      <c r="Y389" s="263"/>
      <c r="Z389" s="263"/>
      <c r="AB389" s="265" t="str">
        <f t="shared" ref="AB389" si="51">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2">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3">IF(AND(C390="Smelter not listed",OR(LEN(D390)=0,LEN(E390)=0)),1,0)</f>
        <v>0</v>
      </c>
      <c r="Y390" s="263"/>
      <c r="Z390" s="263"/>
      <c r="AB390" s="265" t="str">
        <f t="shared" ref="AB390:AB421" si="54">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2"/>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3"/>
        <v>0</v>
      </c>
      <c r="Y391" s="263"/>
      <c r="Z391" s="263"/>
      <c r="AB391" s="265" t="str">
        <f t="shared" si="54"/>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2"/>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3"/>
        <v>0</v>
      </c>
      <c r="Y392" s="263"/>
      <c r="Z392" s="263"/>
      <c r="AB392" s="265" t="str">
        <f t="shared" si="54"/>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2"/>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3"/>
        <v>0</v>
      </c>
      <c r="Y393" s="263"/>
      <c r="Z393" s="263"/>
      <c r="AB393" s="265" t="str">
        <f t="shared" si="54"/>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2"/>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3"/>
        <v>0</v>
      </c>
      <c r="Y394" s="263"/>
      <c r="Z394" s="263"/>
      <c r="AB394" s="265" t="str">
        <f t="shared" si="54"/>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2"/>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3"/>
        <v>0</v>
      </c>
      <c r="Y395" s="263"/>
      <c r="Z395" s="263"/>
      <c r="AB395" s="265" t="str">
        <f t="shared" si="54"/>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2"/>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3"/>
        <v>0</v>
      </c>
      <c r="Y396" s="263"/>
      <c r="Z396" s="263"/>
      <c r="AB396" s="265" t="str">
        <f t="shared" si="54"/>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2"/>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3"/>
        <v>0</v>
      </c>
      <c r="Y397" s="263"/>
      <c r="Z397" s="263"/>
      <c r="AB397" s="265" t="str">
        <f t="shared" si="54"/>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2"/>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3"/>
        <v>0</v>
      </c>
      <c r="Y398" s="263"/>
      <c r="Z398" s="263"/>
      <c r="AB398" s="265" t="str">
        <f t="shared" si="54"/>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2"/>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3"/>
        <v>0</v>
      </c>
      <c r="Y399" s="263"/>
      <c r="Z399" s="263"/>
      <c r="AB399" s="265" t="str">
        <f t="shared" si="54"/>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2"/>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3"/>
        <v>0</v>
      </c>
      <c r="Y400" s="263"/>
      <c r="Z400" s="263"/>
      <c r="AB400" s="265" t="str">
        <f t="shared" si="54"/>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2"/>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3"/>
        <v>0</v>
      </c>
      <c r="Y401" s="263"/>
      <c r="Z401" s="263"/>
      <c r="AB401" s="265" t="str">
        <f t="shared" si="54"/>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2"/>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3"/>
        <v>0</v>
      </c>
      <c r="Y402" s="263"/>
      <c r="Z402" s="263"/>
      <c r="AB402" s="265" t="str">
        <f t="shared" si="54"/>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2"/>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3"/>
        <v>0</v>
      </c>
      <c r="Y403" s="263"/>
      <c r="Z403" s="263"/>
      <c r="AB403" s="265" t="str">
        <f t="shared" si="54"/>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2"/>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3"/>
        <v>0</v>
      </c>
      <c r="Y404" s="263"/>
      <c r="Z404" s="263"/>
      <c r="AB404" s="265" t="str">
        <f t="shared" si="54"/>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2"/>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3"/>
        <v>0</v>
      </c>
      <c r="Y405" s="263"/>
      <c r="Z405" s="263"/>
      <c r="AB405" s="265" t="str">
        <f t="shared" si="54"/>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2"/>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3"/>
        <v>0</v>
      </c>
      <c r="Y406" s="263"/>
      <c r="Z406" s="263"/>
      <c r="AB406" s="265" t="str">
        <f t="shared" si="54"/>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2"/>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3"/>
        <v>0</v>
      </c>
      <c r="Y407" s="263"/>
      <c r="Z407" s="263"/>
      <c r="AB407" s="265" t="str">
        <f t="shared" si="54"/>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2"/>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3"/>
        <v>0</v>
      </c>
      <c r="Y408" s="263"/>
      <c r="Z408" s="263"/>
      <c r="AB408" s="265" t="str">
        <f t="shared" si="54"/>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2"/>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3"/>
        <v>0</v>
      </c>
      <c r="Y409" s="263"/>
      <c r="Z409" s="263"/>
      <c r="AB409" s="265" t="str">
        <f t="shared" si="54"/>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2"/>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3"/>
        <v>0</v>
      </c>
      <c r="Y410" s="263"/>
      <c r="Z410" s="263"/>
      <c r="AB410" s="265" t="str">
        <f t="shared" si="54"/>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2"/>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3"/>
        <v>0</v>
      </c>
      <c r="Y411" s="263"/>
      <c r="Z411" s="263"/>
      <c r="AB411" s="265" t="str">
        <f t="shared" si="54"/>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2"/>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3"/>
        <v>0</v>
      </c>
      <c r="Y412" s="263"/>
      <c r="Z412" s="263"/>
      <c r="AB412" s="265" t="str">
        <f t="shared" si="54"/>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2"/>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3"/>
        <v>0</v>
      </c>
      <c r="Y413" s="263"/>
      <c r="Z413" s="263"/>
      <c r="AB413" s="265" t="str">
        <f t="shared" si="54"/>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2"/>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3"/>
        <v>0</v>
      </c>
      <c r="Y414" s="263"/>
      <c r="Z414" s="263"/>
      <c r="AB414" s="265" t="str">
        <f t="shared" si="54"/>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2"/>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3"/>
        <v>0</v>
      </c>
      <c r="Y415" s="263"/>
      <c r="Z415" s="263"/>
      <c r="AB415" s="265" t="str">
        <f t="shared" si="54"/>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2"/>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3"/>
        <v>0</v>
      </c>
      <c r="Y416" s="263"/>
      <c r="Z416" s="263"/>
      <c r="AB416" s="265" t="str">
        <f t="shared" si="54"/>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2"/>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3"/>
        <v>0</v>
      </c>
      <c r="Y417" s="263"/>
      <c r="Z417" s="263"/>
      <c r="AB417" s="265" t="str">
        <f t="shared" si="54"/>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2"/>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3"/>
        <v>0</v>
      </c>
      <c r="Y418" s="263"/>
      <c r="Z418" s="263"/>
      <c r="AB418" s="265" t="str">
        <f t="shared" si="54"/>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2"/>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3"/>
        <v>0</v>
      </c>
      <c r="Y419" s="263"/>
      <c r="Z419" s="263"/>
      <c r="AB419" s="265" t="str">
        <f t="shared" si="54"/>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2"/>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3"/>
        <v>0</v>
      </c>
      <c r="Y420" s="263"/>
      <c r="Z420" s="263"/>
      <c r="AB420" s="265" t="str">
        <f t="shared" si="54"/>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2"/>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3"/>
        <v>0</v>
      </c>
      <c r="Y421" s="263"/>
      <c r="Z421" s="263"/>
      <c r="AB421" s="265" t="str">
        <f t="shared" si="54"/>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55">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56">IF(AND(C422="Smelter not listed",OR(LEN(D422)=0,LEN(E422)=0)),1,0)</f>
        <v>0</v>
      </c>
      <c r="Y422" s="263"/>
      <c r="Z422" s="263"/>
      <c r="AB422" s="265" t="str">
        <f t="shared" ref="AB422:AB452" si="57">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55"/>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56"/>
        <v>0</v>
      </c>
      <c r="Y423" s="263"/>
      <c r="Z423" s="263"/>
      <c r="AB423" s="265" t="str">
        <f t="shared" si="57"/>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55"/>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56"/>
        <v>0</v>
      </c>
      <c r="Y424" s="263"/>
      <c r="Z424" s="263"/>
      <c r="AB424" s="265" t="str">
        <f t="shared" si="57"/>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55"/>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56"/>
        <v>0</v>
      </c>
      <c r="Y425" s="263"/>
      <c r="Z425" s="263"/>
      <c r="AB425" s="265" t="str">
        <f t="shared" si="57"/>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55"/>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56"/>
        <v>0</v>
      </c>
      <c r="Y426" s="263"/>
      <c r="Z426" s="263"/>
      <c r="AB426" s="265" t="str">
        <f t="shared" si="57"/>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55"/>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56"/>
        <v>0</v>
      </c>
      <c r="Y427" s="263"/>
      <c r="Z427" s="263"/>
      <c r="AB427" s="265" t="str">
        <f t="shared" si="57"/>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55"/>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56"/>
        <v>0</v>
      </c>
      <c r="Y428" s="263"/>
      <c r="Z428" s="263"/>
      <c r="AB428" s="265" t="str">
        <f t="shared" si="57"/>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55"/>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56"/>
        <v>0</v>
      </c>
      <c r="Y429" s="263"/>
      <c r="Z429" s="263"/>
      <c r="AB429" s="265" t="str">
        <f t="shared" si="57"/>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55"/>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56"/>
        <v>0</v>
      </c>
      <c r="Y430" s="263"/>
      <c r="Z430" s="263"/>
      <c r="AB430" s="265" t="str">
        <f t="shared" si="57"/>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55"/>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56"/>
        <v>0</v>
      </c>
      <c r="Y431" s="263"/>
      <c r="Z431" s="263"/>
      <c r="AB431" s="265" t="str">
        <f t="shared" si="57"/>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55"/>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56"/>
        <v>0</v>
      </c>
      <c r="Y432" s="263"/>
      <c r="Z432" s="263"/>
      <c r="AB432" s="265" t="str">
        <f t="shared" si="57"/>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55"/>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56"/>
        <v>0</v>
      </c>
      <c r="Y433" s="263"/>
      <c r="Z433" s="263"/>
      <c r="AB433" s="265" t="str">
        <f t="shared" si="57"/>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55"/>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56"/>
        <v>0</v>
      </c>
      <c r="Y434" s="263"/>
      <c r="Z434" s="263"/>
      <c r="AB434" s="265" t="str">
        <f t="shared" si="57"/>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55"/>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56"/>
        <v>0</v>
      </c>
      <c r="Y435" s="263"/>
      <c r="Z435" s="263"/>
      <c r="AB435" s="265" t="str">
        <f t="shared" si="57"/>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55"/>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56"/>
        <v>0</v>
      </c>
      <c r="Y436" s="263"/>
      <c r="Z436" s="263"/>
      <c r="AB436" s="265" t="str">
        <f t="shared" si="57"/>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55"/>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56"/>
        <v>0</v>
      </c>
      <c r="Y437" s="263"/>
      <c r="Z437" s="263"/>
      <c r="AB437" s="265" t="str">
        <f t="shared" si="57"/>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55"/>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56"/>
        <v>0</v>
      </c>
      <c r="Y438" s="263"/>
      <c r="Z438" s="263"/>
      <c r="AB438" s="265" t="str">
        <f t="shared" si="57"/>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55"/>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56"/>
        <v>0</v>
      </c>
      <c r="Y439" s="263"/>
      <c r="Z439" s="263"/>
      <c r="AB439" s="265" t="str">
        <f t="shared" si="57"/>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55"/>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56"/>
        <v>0</v>
      </c>
      <c r="Y440" s="263"/>
      <c r="Z440" s="263"/>
      <c r="AB440" s="265" t="str">
        <f t="shared" si="57"/>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55"/>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56"/>
        <v>0</v>
      </c>
      <c r="Y441" s="263"/>
      <c r="Z441" s="263"/>
      <c r="AB441" s="265" t="str">
        <f t="shared" si="57"/>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55"/>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56"/>
        <v>0</v>
      </c>
      <c r="Y442" s="263"/>
      <c r="Z442" s="263"/>
      <c r="AB442" s="265" t="str">
        <f t="shared" si="57"/>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55"/>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56"/>
        <v>0</v>
      </c>
      <c r="Y443" s="263"/>
      <c r="Z443" s="263"/>
      <c r="AB443" s="265" t="str">
        <f t="shared" si="57"/>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55"/>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56"/>
        <v>0</v>
      </c>
      <c r="Y444" s="263"/>
      <c r="Z444" s="263"/>
      <c r="AB444" s="265" t="str">
        <f t="shared" si="57"/>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55"/>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56"/>
        <v>0</v>
      </c>
      <c r="Y445" s="263"/>
      <c r="Z445" s="263"/>
      <c r="AB445" s="265" t="str">
        <f t="shared" si="57"/>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55"/>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56"/>
        <v>0</v>
      </c>
      <c r="Y446" s="263"/>
      <c r="Z446" s="263"/>
      <c r="AB446" s="265" t="str">
        <f t="shared" si="57"/>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55"/>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56"/>
        <v>0</v>
      </c>
      <c r="Y447" s="263"/>
      <c r="Z447" s="263"/>
      <c r="AB447" s="265" t="str">
        <f t="shared" si="57"/>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55"/>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56"/>
        <v>0</v>
      </c>
      <c r="Y448" s="263"/>
      <c r="Z448" s="263"/>
      <c r="AB448" s="265" t="str">
        <f t="shared" si="57"/>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55"/>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56"/>
        <v>0</v>
      </c>
      <c r="Y449" s="263"/>
      <c r="Z449" s="263"/>
      <c r="AB449" s="265" t="str">
        <f t="shared" si="57"/>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55"/>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56"/>
        <v>0</v>
      </c>
      <c r="Y450" s="263"/>
      <c r="Z450" s="263"/>
      <c r="AB450" s="265" t="str">
        <f t="shared" si="57"/>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55"/>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56"/>
        <v>0</v>
      </c>
      <c r="Y451" s="263"/>
      <c r="Z451" s="263"/>
      <c r="AB451" s="265" t="str">
        <f t="shared" si="57"/>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55"/>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56"/>
        <v>0</v>
      </c>
      <c r="Y452" s="263"/>
      <c r="Z452" s="263"/>
      <c r="AB452" s="265" t="str">
        <f t="shared" si="57"/>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58">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59">IF(AND(C453="Smelter not listed",OR(LEN(D453)=0,LEN(E453)=0)),1,0)</f>
        <v>0</v>
      </c>
      <c r="Y453" s="263"/>
      <c r="Z453" s="263"/>
      <c r="AB453" s="265" t="str">
        <f t="shared" ref="AB453" si="60">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1">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2">IF(AND(C454="Smelter not listed",OR(LEN(D454)=0,LEN(E454)=0)),1,0)</f>
        <v>0</v>
      </c>
      <c r="Y454" s="263"/>
      <c r="Z454" s="263"/>
      <c r="AB454" s="265" t="str">
        <f t="shared" ref="AB454:AB485" si="63">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1"/>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2"/>
        <v>0</v>
      </c>
      <c r="Y455" s="263"/>
      <c r="Z455" s="263"/>
      <c r="AB455" s="265" t="str">
        <f t="shared" si="63"/>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1"/>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2"/>
        <v>0</v>
      </c>
      <c r="Y456" s="263"/>
      <c r="Z456" s="263"/>
      <c r="AB456" s="265" t="str">
        <f t="shared" si="63"/>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1"/>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2"/>
        <v>0</v>
      </c>
      <c r="Y457" s="263"/>
      <c r="Z457" s="263"/>
      <c r="AB457" s="265" t="str">
        <f t="shared" si="63"/>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1"/>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2"/>
        <v>0</v>
      </c>
      <c r="Y458" s="263"/>
      <c r="Z458" s="263"/>
      <c r="AB458" s="265" t="str">
        <f t="shared" si="63"/>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1"/>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2"/>
        <v>0</v>
      </c>
      <c r="Y459" s="263"/>
      <c r="Z459" s="263"/>
      <c r="AB459" s="265" t="str">
        <f t="shared" si="63"/>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1"/>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2"/>
        <v>0</v>
      </c>
      <c r="Y460" s="263"/>
      <c r="Z460" s="263"/>
      <c r="AB460" s="265" t="str">
        <f t="shared" si="63"/>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1"/>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2"/>
        <v>0</v>
      </c>
      <c r="Y461" s="263"/>
      <c r="Z461" s="263"/>
      <c r="AB461" s="265" t="str">
        <f t="shared" si="63"/>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1"/>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2"/>
        <v>0</v>
      </c>
      <c r="Y462" s="263"/>
      <c r="Z462" s="263"/>
      <c r="AB462" s="265" t="str">
        <f t="shared" si="63"/>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1"/>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2"/>
        <v>0</v>
      </c>
      <c r="Y463" s="263"/>
      <c r="Z463" s="263"/>
      <c r="AB463" s="265" t="str">
        <f t="shared" si="63"/>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1"/>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2"/>
        <v>0</v>
      </c>
      <c r="Y464" s="263"/>
      <c r="Z464" s="263"/>
      <c r="AB464" s="265" t="str">
        <f t="shared" si="63"/>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1"/>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2"/>
        <v>0</v>
      </c>
      <c r="Y465" s="263"/>
      <c r="Z465" s="263"/>
      <c r="AB465" s="265" t="str">
        <f t="shared" si="63"/>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1"/>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2"/>
        <v>0</v>
      </c>
      <c r="Y466" s="263"/>
      <c r="Z466" s="263"/>
      <c r="AB466" s="265" t="str">
        <f t="shared" si="63"/>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1"/>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2"/>
        <v>0</v>
      </c>
      <c r="Y467" s="263"/>
      <c r="Z467" s="263"/>
      <c r="AB467" s="265" t="str">
        <f t="shared" si="63"/>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1"/>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2"/>
        <v>0</v>
      </c>
      <c r="Y468" s="263"/>
      <c r="Z468" s="263"/>
      <c r="AB468" s="265" t="str">
        <f t="shared" si="63"/>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1"/>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2"/>
        <v>0</v>
      </c>
      <c r="Y469" s="263"/>
      <c r="Z469" s="263"/>
      <c r="AB469" s="265" t="str">
        <f t="shared" si="63"/>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1"/>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2"/>
        <v>0</v>
      </c>
      <c r="Y470" s="263"/>
      <c r="Z470" s="263"/>
      <c r="AB470" s="265" t="str">
        <f t="shared" si="63"/>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1"/>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2"/>
        <v>0</v>
      </c>
      <c r="Y471" s="263"/>
      <c r="Z471" s="263"/>
      <c r="AB471" s="265" t="str">
        <f t="shared" si="63"/>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1"/>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2"/>
        <v>0</v>
      </c>
      <c r="Y472" s="263"/>
      <c r="Z472" s="263"/>
      <c r="AB472" s="265" t="str">
        <f t="shared" si="63"/>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1"/>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2"/>
        <v>0</v>
      </c>
      <c r="Y473" s="263"/>
      <c r="Z473" s="263"/>
      <c r="AB473" s="265" t="str">
        <f t="shared" si="63"/>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1"/>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2"/>
        <v>0</v>
      </c>
      <c r="Y474" s="263"/>
      <c r="Z474" s="263"/>
      <c r="AB474" s="265" t="str">
        <f t="shared" si="63"/>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1"/>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2"/>
        <v>0</v>
      </c>
      <c r="Y475" s="263"/>
      <c r="Z475" s="263"/>
      <c r="AB475" s="265" t="str">
        <f t="shared" si="63"/>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1"/>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2"/>
        <v>0</v>
      </c>
      <c r="Y476" s="263"/>
      <c r="Z476" s="263"/>
      <c r="AB476" s="265" t="str">
        <f t="shared" si="63"/>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1"/>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2"/>
        <v>0</v>
      </c>
      <c r="Y477" s="263"/>
      <c r="Z477" s="263"/>
      <c r="AB477" s="265" t="str">
        <f t="shared" si="63"/>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1"/>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2"/>
        <v>0</v>
      </c>
      <c r="Y478" s="263"/>
      <c r="Z478" s="263"/>
      <c r="AB478" s="265" t="str">
        <f t="shared" si="63"/>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1"/>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2"/>
        <v>0</v>
      </c>
      <c r="Y479" s="263"/>
      <c r="Z479" s="263"/>
      <c r="AB479" s="265" t="str">
        <f t="shared" si="63"/>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1"/>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2"/>
        <v>0</v>
      </c>
      <c r="Y480" s="263"/>
      <c r="Z480" s="263"/>
      <c r="AB480" s="265" t="str">
        <f t="shared" si="63"/>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1"/>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2"/>
        <v>0</v>
      </c>
      <c r="Y481" s="263"/>
      <c r="Z481" s="263"/>
      <c r="AB481" s="265" t="str">
        <f t="shared" si="63"/>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1"/>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2"/>
        <v>0</v>
      </c>
      <c r="Y482" s="263"/>
      <c r="Z482" s="263"/>
      <c r="AB482" s="265" t="str">
        <f t="shared" si="63"/>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1"/>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2"/>
        <v>0</v>
      </c>
      <c r="Y483" s="263"/>
      <c r="Z483" s="263"/>
      <c r="AB483" s="265" t="str">
        <f t="shared" si="63"/>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1"/>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2"/>
        <v>0</v>
      </c>
      <c r="Y484" s="263"/>
      <c r="Z484" s="263"/>
      <c r="AB484" s="265" t="str">
        <f t="shared" si="63"/>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1"/>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2"/>
        <v>0</v>
      </c>
      <c r="Y485" s="263"/>
      <c r="Z485" s="263"/>
      <c r="AB485" s="265" t="str">
        <f t="shared" si="63"/>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4">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65">IF(AND(C486="Smelter not listed",OR(LEN(D486)=0,LEN(E486)=0)),1,0)</f>
        <v>0</v>
      </c>
      <c r="Y486" s="263"/>
      <c r="Z486" s="263"/>
      <c r="AB486" s="265" t="str">
        <f t="shared" ref="AB486:AB516" si="66">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4"/>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65"/>
        <v>0</v>
      </c>
      <c r="Y487" s="263"/>
      <c r="Z487" s="263"/>
      <c r="AB487" s="265" t="str">
        <f t="shared" si="66"/>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4"/>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65"/>
        <v>0</v>
      </c>
      <c r="Y488" s="263"/>
      <c r="Z488" s="263"/>
      <c r="AB488" s="265" t="str">
        <f t="shared" si="66"/>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4"/>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65"/>
        <v>0</v>
      </c>
      <c r="Y489" s="263"/>
      <c r="Z489" s="263"/>
      <c r="AB489" s="265" t="str">
        <f t="shared" si="66"/>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4"/>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65"/>
        <v>0</v>
      </c>
      <c r="Y490" s="263"/>
      <c r="Z490" s="263"/>
      <c r="AB490" s="265" t="str">
        <f t="shared" si="66"/>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4"/>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65"/>
        <v>0</v>
      </c>
      <c r="Y491" s="263"/>
      <c r="Z491" s="263"/>
      <c r="AB491" s="265" t="str">
        <f t="shared" si="66"/>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4"/>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65"/>
        <v>0</v>
      </c>
      <c r="Y492" s="263"/>
      <c r="Z492" s="263"/>
      <c r="AB492" s="265" t="str">
        <f t="shared" si="66"/>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4"/>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65"/>
        <v>0</v>
      </c>
      <c r="Y493" s="263"/>
      <c r="Z493" s="263"/>
      <c r="AB493" s="265" t="str">
        <f t="shared" si="66"/>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4"/>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65"/>
        <v>0</v>
      </c>
      <c r="Y494" s="263"/>
      <c r="Z494" s="263"/>
      <c r="AB494" s="265" t="str">
        <f t="shared" si="66"/>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4"/>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65"/>
        <v>0</v>
      </c>
      <c r="Y495" s="263"/>
      <c r="Z495" s="263"/>
      <c r="AB495" s="265" t="str">
        <f t="shared" si="66"/>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4"/>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65"/>
        <v>0</v>
      </c>
      <c r="Y496" s="263"/>
      <c r="Z496" s="263"/>
      <c r="AB496" s="265" t="str">
        <f t="shared" si="66"/>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4"/>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65"/>
        <v>0</v>
      </c>
      <c r="Y497" s="263"/>
      <c r="Z497" s="263"/>
      <c r="AB497" s="265" t="str">
        <f t="shared" si="66"/>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4"/>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65"/>
        <v>0</v>
      </c>
      <c r="Y498" s="263"/>
      <c r="Z498" s="263"/>
      <c r="AB498" s="265" t="str">
        <f t="shared" si="66"/>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4"/>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65"/>
        <v>0</v>
      </c>
      <c r="Y499" s="263"/>
      <c r="Z499" s="263"/>
      <c r="AB499" s="265" t="str">
        <f t="shared" si="66"/>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4"/>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65"/>
        <v>0</v>
      </c>
      <c r="Y500" s="263"/>
      <c r="Z500" s="263"/>
      <c r="AB500" s="265" t="str">
        <f t="shared" si="66"/>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4"/>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65"/>
        <v>0</v>
      </c>
      <c r="Y501" s="263"/>
      <c r="Z501" s="263"/>
      <c r="AB501" s="265" t="str">
        <f t="shared" si="66"/>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4"/>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65"/>
        <v>0</v>
      </c>
      <c r="Y502" s="263"/>
      <c r="Z502" s="263"/>
      <c r="AB502" s="265" t="str">
        <f t="shared" si="66"/>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4"/>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65"/>
        <v>0</v>
      </c>
      <c r="Y503" s="263"/>
      <c r="Z503" s="263"/>
      <c r="AB503" s="265" t="str">
        <f t="shared" si="66"/>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4"/>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65"/>
        <v>0</v>
      </c>
      <c r="Y504" s="263"/>
      <c r="Z504" s="263"/>
      <c r="AB504" s="265" t="str">
        <f t="shared" si="66"/>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4"/>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65"/>
        <v>0</v>
      </c>
      <c r="Y505" s="263"/>
      <c r="Z505" s="263"/>
      <c r="AB505" s="265" t="str">
        <f t="shared" si="66"/>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4"/>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65"/>
        <v>0</v>
      </c>
      <c r="Y506" s="263"/>
      <c r="Z506" s="263"/>
      <c r="AB506" s="265" t="str">
        <f t="shared" si="66"/>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4"/>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65"/>
        <v>0</v>
      </c>
      <c r="Y507" s="263"/>
      <c r="Z507" s="263"/>
      <c r="AB507" s="265" t="str">
        <f t="shared" si="66"/>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4"/>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65"/>
        <v>0</v>
      </c>
      <c r="Y508" s="263"/>
      <c r="Z508" s="263"/>
      <c r="AB508" s="265" t="str">
        <f t="shared" si="66"/>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4"/>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65"/>
        <v>0</v>
      </c>
      <c r="Y509" s="263"/>
      <c r="Z509" s="263"/>
      <c r="AB509" s="265" t="str">
        <f t="shared" si="66"/>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4"/>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65"/>
        <v>0</v>
      </c>
      <c r="Y510" s="263"/>
      <c r="Z510" s="263"/>
      <c r="AB510" s="265" t="str">
        <f t="shared" si="66"/>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4"/>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65"/>
        <v>0</v>
      </c>
      <c r="Y511" s="263"/>
      <c r="Z511" s="263"/>
      <c r="AB511" s="265" t="str">
        <f t="shared" si="66"/>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4"/>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65"/>
        <v>0</v>
      </c>
      <c r="Y512" s="263"/>
      <c r="Z512" s="263"/>
      <c r="AB512" s="265" t="str">
        <f t="shared" si="66"/>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4"/>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65"/>
        <v>0</v>
      </c>
      <c r="Y513" s="263"/>
      <c r="Z513" s="263"/>
      <c r="AB513" s="265" t="str">
        <f t="shared" si="66"/>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4"/>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65"/>
        <v>0</v>
      </c>
      <c r="Y514" s="263"/>
      <c r="Z514" s="263"/>
      <c r="AB514" s="265" t="str">
        <f t="shared" si="66"/>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4"/>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65"/>
        <v>0</v>
      </c>
      <c r="Y515" s="263"/>
      <c r="Z515" s="263"/>
      <c r="AB515" s="265" t="str">
        <f t="shared" si="66"/>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4"/>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65"/>
        <v>0</v>
      </c>
      <c r="Y516" s="263"/>
      <c r="Z516" s="263"/>
      <c r="AB516" s="265" t="str">
        <f t="shared" si="66"/>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67">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68">IF(AND(C517="Smelter not listed",OR(LEN(D517)=0,LEN(E517)=0)),1,0)</f>
        <v>0</v>
      </c>
      <c r="Y517" s="263"/>
      <c r="Z517" s="263"/>
      <c r="AB517" s="265" t="str">
        <f t="shared" ref="AB517" si="69">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0">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1">IF(AND(C518="Smelter not listed",OR(LEN(D518)=0,LEN(E518)=0)),1,0)</f>
        <v>0</v>
      </c>
      <c r="Y518" s="263"/>
      <c r="Z518" s="263"/>
      <c r="AB518" s="265" t="str">
        <f t="shared" ref="AB518:AB549" si="72">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0"/>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1"/>
        <v>0</v>
      </c>
      <c r="Y519" s="263"/>
      <c r="Z519" s="263"/>
      <c r="AB519" s="265" t="str">
        <f t="shared" si="72"/>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0"/>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1"/>
        <v>0</v>
      </c>
      <c r="Y520" s="263"/>
      <c r="Z520" s="263"/>
      <c r="AB520" s="265" t="str">
        <f t="shared" si="72"/>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0"/>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1"/>
        <v>0</v>
      </c>
      <c r="Y521" s="263"/>
      <c r="Z521" s="263"/>
      <c r="AB521" s="265" t="str">
        <f t="shared" si="72"/>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0"/>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1"/>
        <v>0</v>
      </c>
      <c r="Y522" s="263"/>
      <c r="Z522" s="263"/>
      <c r="AB522" s="265" t="str">
        <f t="shared" si="72"/>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0"/>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1"/>
        <v>0</v>
      </c>
      <c r="Y523" s="263"/>
      <c r="Z523" s="263"/>
      <c r="AB523" s="265" t="str">
        <f t="shared" si="72"/>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0"/>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1"/>
        <v>0</v>
      </c>
      <c r="Y524" s="263"/>
      <c r="Z524" s="263"/>
      <c r="AB524" s="265" t="str">
        <f t="shared" si="72"/>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0"/>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1"/>
        <v>0</v>
      </c>
      <c r="Y525" s="263"/>
      <c r="Z525" s="263"/>
      <c r="AB525" s="265" t="str">
        <f t="shared" si="72"/>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0"/>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1"/>
        <v>0</v>
      </c>
      <c r="Y526" s="263"/>
      <c r="Z526" s="263"/>
      <c r="AB526" s="265" t="str">
        <f t="shared" si="72"/>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0"/>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1"/>
        <v>0</v>
      </c>
      <c r="Y527" s="263"/>
      <c r="Z527" s="263"/>
      <c r="AB527" s="265" t="str">
        <f t="shared" si="72"/>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0"/>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1"/>
        <v>0</v>
      </c>
      <c r="Y528" s="263"/>
      <c r="Z528" s="263"/>
      <c r="AB528" s="265" t="str">
        <f t="shared" si="72"/>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0"/>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1"/>
        <v>0</v>
      </c>
      <c r="Y529" s="263"/>
      <c r="Z529" s="263"/>
      <c r="AB529" s="265" t="str">
        <f t="shared" si="72"/>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0"/>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1"/>
        <v>0</v>
      </c>
      <c r="Y530" s="263"/>
      <c r="Z530" s="263"/>
      <c r="AB530" s="265" t="str">
        <f t="shared" si="72"/>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0"/>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1"/>
        <v>0</v>
      </c>
      <c r="Y531" s="263"/>
      <c r="Z531" s="263"/>
      <c r="AB531" s="265" t="str">
        <f t="shared" si="72"/>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0"/>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1"/>
        <v>0</v>
      </c>
      <c r="Y532" s="263"/>
      <c r="Z532" s="263"/>
      <c r="AB532" s="265" t="str">
        <f t="shared" si="72"/>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0"/>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1"/>
        <v>0</v>
      </c>
      <c r="Y533" s="263"/>
      <c r="Z533" s="263"/>
      <c r="AB533" s="265" t="str">
        <f t="shared" si="72"/>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0"/>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1"/>
        <v>0</v>
      </c>
      <c r="Y534" s="263"/>
      <c r="Z534" s="263"/>
      <c r="AB534" s="265" t="str">
        <f t="shared" si="72"/>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0"/>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1"/>
        <v>0</v>
      </c>
      <c r="Y535" s="263"/>
      <c r="Z535" s="263"/>
      <c r="AB535" s="265" t="str">
        <f t="shared" si="72"/>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0"/>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1"/>
        <v>0</v>
      </c>
      <c r="Y536" s="263"/>
      <c r="Z536" s="263"/>
      <c r="AB536" s="265" t="str">
        <f t="shared" si="72"/>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0"/>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1"/>
        <v>0</v>
      </c>
      <c r="Y537" s="263"/>
      <c r="Z537" s="263"/>
      <c r="AB537" s="265" t="str">
        <f t="shared" si="72"/>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0"/>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1"/>
        <v>0</v>
      </c>
      <c r="Y538" s="263"/>
      <c r="Z538" s="263"/>
      <c r="AB538" s="265" t="str">
        <f t="shared" si="72"/>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0"/>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1"/>
        <v>0</v>
      </c>
      <c r="Y539" s="263"/>
      <c r="Z539" s="263"/>
      <c r="AB539" s="265" t="str">
        <f t="shared" si="72"/>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0"/>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1"/>
        <v>0</v>
      </c>
      <c r="Y540" s="263"/>
      <c r="Z540" s="263"/>
      <c r="AB540" s="265" t="str">
        <f t="shared" si="72"/>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0"/>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1"/>
        <v>0</v>
      </c>
      <c r="Y541" s="263"/>
      <c r="Z541" s="263"/>
      <c r="AB541" s="265" t="str">
        <f t="shared" si="72"/>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0"/>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1"/>
        <v>0</v>
      </c>
      <c r="Y542" s="263"/>
      <c r="Z542" s="263"/>
      <c r="AB542" s="265" t="str">
        <f t="shared" si="72"/>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0"/>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1"/>
        <v>0</v>
      </c>
      <c r="Y543" s="263"/>
      <c r="Z543" s="263"/>
      <c r="AB543" s="265" t="str">
        <f t="shared" si="72"/>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0"/>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1"/>
        <v>0</v>
      </c>
      <c r="Y544" s="263"/>
      <c r="Z544" s="263"/>
      <c r="AB544" s="265" t="str">
        <f t="shared" si="72"/>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0"/>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1"/>
        <v>0</v>
      </c>
      <c r="Y545" s="263"/>
      <c r="Z545" s="263"/>
      <c r="AB545" s="265" t="str">
        <f t="shared" si="72"/>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0"/>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1"/>
        <v>0</v>
      </c>
      <c r="Y546" s="263"/>
      <c r="Z546" s="263"/>
      <c r="AB546" s="265" t="str">
        <f t="shared" si="72"/>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0"/>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1"/>
        <v>0</v>
      </c>
      <c r="Y547" s="263"/>
      <c r="Z547" s="263"/>
      <c r="AB547" s="265" t="str">
        <f t="shared" si="72"/>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0"/>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1"/>
        <v>0</v>
      </c>
      <c r="Y548" s="263"/>
      <c r="Z548" s="263"/>
      <c r="AB548" s="265" t="str">
        <f t="shared" si="72"/>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0"/>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1"/>
        <v>0</v>
      </c>
      <c r="Y549" s="263"/>
      <c r="Z549" s="263"/>
      <c r="AB549" s="265" t="str">
        <f t="shared" si="72"/>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3">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4">IF(AND(C550="Smelter not listed",OR(LEN(D550)=0,LEN(E550)=0)),1,0)</f>
        <v>0</v>
      </c>
      <c r="Y550" s="263"/>
      <c r="Z550" s="263"/>
      <c r="AB550" s="265" t="str">
        <f t="shared" ref="AB550:AB580" si="75">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3"/>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4"/>
        <v>0</v>
      </c>
      <c r="Y551" s="263"/>
      <c r="Z551" s="263"/>
      <c r="AB551" s="265" t="str">
        <f t="shared" si="75"/>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3"/>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4"/>
        <v>0</v>
      </c>
      <c r="Y552" s="263"/>
      <c r="Z552" s="263"/>
      <c r="AB552" s="265" t="str">
        <f t="shared" si="75"/>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3"/>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4"/>
        <v>0</v>
      </c>
      <c r="Y553" s="263"/>
      <c r="Z553" s="263"/>
      <c r="AB553" s="265" t="str">
        <f t="shared" si="75"/>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3"/>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4"/>
        <v>0</v>
      </c>
      <c r="Y554" s="263"/>
      <c r="Z554" s="263"/>
      <c r="AB554" s="265" t="str">
        <f t="shared" si="75"/>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3"/>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4"/>
        <v>0</v>
      </c>
      <c r="Y555" s="263"/>
      <c r="Z555" s="263"/>
      <c r="AB555" s="265" t="str">
        <f t="shared" si="75"/>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3"/>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4"/>
        <v>0</v>
      </c>
      <c r="Y556" s="263"/>
      <c r="Z556" s="263"/>
      <c r="AB556" s="265" t="str">
        <f t="shared" si="75"/>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3"/>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4"/>
        <v>0</v>
      </c>
      <c r="Y557" s="263"/>
      <c r="Z557" s="263"/>
      <c r="AB557" s="265" t="str">
        <f t="shared" si="75"/>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3"/>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4"/>
        <v>0</v>
      </c>
      <c r="Y558" s="263"/>
      <c r="Z558" s="263"/>
      <c r="AB558" s="265" t="str">
        <f t="shared" si="75"/>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3"/>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4"/>
        <v>0</v>
      </c>
      <c r="Y559" s="263"/>
      <c r="Z559" s="263"/>
      <c r="AB559" s="265" t="str">
        <f t="shared" si="75"/>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3"/>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4"/>
        <v>0</v>
      </c>
      <c r="Y560" s="263"/>
      <c r="Z560" s="263"/>
      <c r="AB560" s="265" t="str">
        <f t="shared" si="75"/>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3"/>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4"/>
        <v>0</v>
      </c>
      <c r="Y561" s="263"/>
      <c r="Z561" s="263"/>
      <c r="AB561" s="265" t="str">
        <f t="shared" si="75"/>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3"/>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4"/>
        <v>0</v>
      </c>
      <c r="Y562" s="263"/>
      <c r="Z562" s="263"/>
      <c r="AB562" s="265" t="str">
        <f t="shared" si="75"/>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3"/>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4"/>
        <v>0</v>
      </c>
      <c r="Y563" s="263"/>
      <c r="Z563" s="263"/>
      <c r="AB563" s="265" t="str">
        <f t="shared" si="75"/>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3"/>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4"/>
        <v>0</v>
      </c>
      <c r="Y564" s="263"/>
      <c r="Z564" s="263"/>
      <c r="AB564" s="265" t="str">
        <f t="shared" si="75"/>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3"/>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4"/>
        <v>0</v>
      </c>
      <c r="Y565" s="263"/>
      <c r="Z565" s="263"/>
      <c r="AB565" s="265" t="str">
        <f t="shared" si="75"/>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3"/>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4"/>
        <v>0</v>
      </c>
      <c r="Y566" s="263"/>
      <c r="Z566" s="263"/>
      <c r="AB566" s="265" t="str">
        <f t="shared" si="75"/>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3"/>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4"/>
        <v>0</v>
      </c>
      <c r="Y567" s="263"/>
      <c r="Z567" s="263"/>
      <c r="AB567" s="265" t="str">
        <f t="shared" si="75"/>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3"/>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4"/>
        <v>0</v>
      </c>
      <c r="Y568" s="263"/>
      <c r="Z568" s="263"/>
      <c r="AB568" s="265" t="str">
        <f t="shared" si="75"/>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3"/>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4"/>
        <v>0</v>
      </c>
      <c r="Y569" s="263"/>
      <c r="Z569" s="263"/>
      <c r="AB569" s="265" t="str">
        <f t="shared" si="75"/>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3"/>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4"/>
        <v>0</v>
      </c>
      <c r="Y570" s="263"/>
      <c r="Z570" s="263"/>
      <c r="AB570" s="265" t="str">
        <f t="shared" si="75"/>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3"/>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4"/>
        <v>0</v>
      </c>
      <c r="Y571" s="263"/>
      <c r="Z571" s="263"/>
      <c r="AB571" s="265" t="str">
        <f t="shared" si="75"/>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3"/>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4"/>
        <v>0</v>
      </c>
      <c r="Y572" s="263"/>
      <c r="Z572" s="263"/>
      <c r="AB572" s="265" t="str">
        <f t="shared" si="75"/>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3"/>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4"/>
        <v>0</v>
      </c>
      <c r="Y573" s="263"/>
      <c r="Z573" s="263"/>
      <c r="AB573" s="265" t="str">
        <f t="shared" si="75"/>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3"/>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4"/>
        <v>0</v>
      </c>
      <c r="Y574" s="263"/>
      <c r="Z574" s="263"/>
      <c r="AB574" s="265" t="str">
        <f t="shared" si="75"/>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3"/>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4"/>
        <v>0</v>
      </c>
      <c r="Y575" s="263"/>
      <c r="Z575" s="263"/>
      <c r="AB575" s="265" t="str">
        <f t="shared" si="75"/>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3"/>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4"/>
        <v>0</v>
      </c>
      <c r="Y576" s="263"/>
      <c r="Z576" s="263"/>
      <c r="AB576" s="265" t="str">
        <f t="shared" si="75"/>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3"/>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4"/>
        <v>0</v>
      </c>
      <c r="Y577" s="263"/>
      <c r="Z577" s="263"/>
      <c r="AB577" s="265" t="str">
        <f t="shared" si="75"/>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3"/>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4"/>
        <v>0</v>
      </c>
      <c r="Y578" s="263"/>
      <c r="Z578" s="263"/>
      <c r="AB578" s="265" t="str">
        <f t="shared" si="75"/>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3"/>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4"/>
        <v>0</v>
      </c>
      <c r="Y579" s="263"/>
      <c r="Z579" s="263"/>
      <c r="AB579" s="265" t="str">
        <f t="shared" si="75"/>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3"/>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4"/>
        <v>0</v>
      </c>
      <c r="Y580" s="263"/>
      <c r="Z580" s="263"/>
      <c r="AB580" s="265" t="str">
        <f t="shared" si="75"/>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76">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77">IF(AND(C581="Smelter not listed",OR(LEN(D581)=0,LEN(E581)=0)),1,0)</f>
        <v>0</v>
      </c>
      <c r="Y581" s="263"/>
      <c r="Z581" s="263"/>
      <c r="AB581" s="265" t="str">
        <f t="shared" ref="AB581" si="78">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79">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0">IF(AND(C586="Smelter not listed",OR(LEN(D586)=0,LEN(E586)=0)),1,0)</f>
        <v>0</v>
      </c>
      <c r="Y586" s="263"/>
      <c r="Z586" s="263"/>
      <c r="AB586" s="265" t="str">
        <f t="shared" ref="AB586" si="81">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2">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3">IF(AND(C587="Smelter not listed",OR(LEN(D587)=0,LEN(E587)=0)),1,0)</f>
        <v>0</v>
      </c>
      <c r="Y587" s="263"/>
      <c r="Z587" s="263"/>
      <c r="AB587" s="265" t="str">
        <f t="shared" ref="AB587:AB634" si="84">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2"/>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3"/>
        <v>0</v>
      </c>
      <c r="Y588" s="263"/>
      <c r="Z588" s="263"/>
      <c r="AB588" s="265" t="str">
        <f t="shared" si="84"/>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2"/>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3"/>
        <v>0</v>
      </c>
      <c r="Y589" s="263"/>
      <c r="Z589" s="263"/>
      <c r="AB589" s="265" t="str">
        <f t="shared" si="84"/>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2"/>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3"/>
        <v>0</v>
      </c>
      <c r="Y590" s="263"/>
      <c r="Z590" s="263"/>
      <c r="AB590" s="265" t="str">
        <f t="shared" si="84"/>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2"/>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3"/>
        <v>0</v>
      </c>
      <c r="Y591" s="263"/>
      <c r="Z591" s="263"/>
      <c r="AB591" s="265" t="str">
        <f t="shared" si="84"/>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2"/>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3"/>
        <v>0</v>
      </c>
      <c r="Y592" s="263"/>
      <c r="Z592" s="263"/>
      <c r="AB592" s="265" t="str">
        <f t="shared" si="84"/>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2"/>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3"/>
        <v>0</v>
      </c>
      <c r="Y593" s="263"/>
      <c r="Z593" s="263"/>
      <c r="AB593" s="265" t="str">
        <f t="shared" si="84"/>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2"/>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3"/>
        <v>0</v>
      </c>
      <c r="Y594" s="263"/>
      <c r="Z594" s="263"/>
      <c r="AB594" s="265" t="str">
        <f t="shared" si="84"/>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2"/>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3"/>
        <v>0</v>
      </c>
      <c r="Y595" s="263"/>
      <c r="Z595" s="263"/>
      <c r="AB595" s="265" t="str">
        <f t="shared" si="84"/>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2"/>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3"/>
        <v>0</v>
      </c>
      <c r="Y596" s="263"/>
      <c r="Z596" s="263"/>
      <c r="AB596" s="265" t="str">
        <f t="shared" si="84"/>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2"/>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3"/>
        <v>0</v>
      </c>
      <c r="Y597" s="263"/>
      <c r="Z597" s="263"/>
      <c r="AB597" s="265" t="str">
        <f t="shared" si="84"/>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2"/>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3"/>
        <v>0</v>
      </c>
      <c r="Y598" s="263"/>
      <c r="Z598" s="263"/>
      <c r="AB598" s="265" t="str">
        <f t="shared" si="84"/>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2"/>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3"/>
        <v>0</v>
      </c>
      <c r="Y599" s="263"/>
      <c r="Z599" s="263"/>
      <c r="AB599" s="265" t="str">
        <f t="shared" si="84"/>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2"/>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3"/>
        <v>0</v>
      </c>
      <c r="Y600" s="263"/>
      <c r="Z600" s="263"/>
      <c r="AB600" s="265" t="str">
        <f t="shared" si="84"/>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2"/>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3"/>
        <v>0</v>
      </c>
      <c r="Y601" s="263"/>
      <c r="Z601" s="263"/>
      <c r="AB601" s="265" t="str">
        <f t="shared" si="84"/>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2"/>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3"/>
        <v>0</v>
      </c>
      <c r="Y602" s="263"/>
      <c r="Z602" s="263"/>
      <c r="AB602" s="265" t="str">
        <f t="shared" si="84"/>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2"/>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3"/>
        <v>0</v>
      </c>
      <c r="Y603" s="263"/>
      <c r="Z603" s="263"/>
      <c r="AB603" s="265" t="str">
        <f t="shared" si="84"/>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2"/>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3"/>
        <v>0</v>
      </c>
      <c r="Y604" s="263"/>
      <c r="Z604" s="263"/>
      <c r="AB604" s="265" t="str">
        <f t="shared" si="84"/>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2"/>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3"/>
        <v>0</v>
      </c>
      <c r="Y605" s="263"/>
      <c r="Z605" s="263"/>
      <c r="AB605" s="265" t="str">
        <f t="shared" si="84"/>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2"/>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3"/>
        <v>0</v>
      </c>
      <c r="Y606" s="263"/>
      <c r="Z606" s="263"/>
      <c r="AB606" s="265" t="str">
        <f t="shared" si="84"/>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2"/>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3"/>
        <v>0</v>
      </c>
      <c r="Y607" s="263"/>
      <c r="Z607" s="263"/>
      <c r="AB607" s="265" t="str">
        <f t="shared" si="84"/>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2"/>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3"/>
        <v>0</v>
      </c>
      <c r="Y608" s="263"/>
      <c r="Z608" s="263"/>
      <c r="AB608" s="265" t="str">
        <f t="shared" si="84"/>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2"/>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3"/>
        <v>0</v>
      </c>
      <c r="Y609" s="263"/>
      <c r="Z609" s="263"/>
      <c r="AB609" s="265" t="str">
        <f t="shared" si="84"/>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2"/>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3"/>
        <v>0</v>
      </c>
      <c r="Y610" s="263"/>
      <c r="Z610" s="263"/>
      <c r="AB610" s="265" t="str">
        <f t="shared" si="84"/>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2"/>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3"/>
        <v>0</v>
      </c>
      <c r="Y611" s="263"/>
      <c r="Z611" s="263"/>
      <c r="AB611" s="265" t="str">
        <f t="shared" si="84"/>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2"/>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3"/>
        <v>0</v>
      </c>
      <c r="Y612" s="263"/>
      <c r="Z612" s="263"/>
      <c r="AB612" s="265" t="str">
        <f t="shared" si="84"/>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2"/>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3"/>
        <v>0</v>
      </c>
      <c r="Y613" s="263"/>
      <c r="Z613" s="263"/>
      <c r="AB613" s="265" t="str">
        <f t="shared" si="84"/>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2"/>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3"/>
        <v>0</v>
      </c>
      <c r="Y614" s="263"/>
      <c r="Z614" s="263"/>
      <c r="AB614" s="265" t="str">
        <f t="shared" si="84"/>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2"/>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3"/>
        <v>0</v>
      </c>
      <c r="Y615" s="263"/>
      <c r="Z615" s="263"/>
      <c r="AB615" s="265" t="str">
        <f t="shared" si="84"/>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2"/>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3"/>
        <v>0</v>
      </c>
      <c r="Y616" s="263"/>
      <c r="Z616" s="263"/>
      <c r="AB616" s="265" t="str">
        <f t="shared" si="84"/>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2"/>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3"/>
        <v>0</v>
      </c>
      <c r="Y617" s="263"/>
      <c r="Z617" s="263"/>
      <c r="AB617" s="265" t="str">
        <f t="shared" si="84"/>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2"/>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3"/>
        <v>0</v>
      </c>
      <c r="Y618" s="263"/>
      <c r="Z618" s="263"/>
      <c r="AB618" s="265" t="str">
        <f t="shared" si="84"/>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2"/>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3"/>
        <v>0</v>
      </c>
      <c r="Y619" s="263"/>
      <c r="Z619" s="263"/>
      <c r="AB619" s="265" t="str">
        <f t="shared" si="84"/>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2"/>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3"/>
        <v>0</v>
      </c>
      <c r="Y620" s="263"/>
      <c r="Z620" s="263"/>
      <c r="AB620" s="265" t="str">
        <f t="shared" si="84"/>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2"/>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3"/>
        <v>0</v>
      </c>
      <c r="Y621" s="263"/>
      <c r="Z621" s="263"/>
      <c r="AB621" s="265" t="str">
        <f t="shared" si="84"/>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2"/>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3"/>
        <v>0</v>
      </c>
      <c r="Y622" s="263"/>
      <c r="Z622" s="263"/>
      <c r="AB622" s="265" t="str">
        <f t="shared" si="84"/>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2"/>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3"/>
        <v>0</v>
      </c>
      <c r="Y623" s="263"/>
      <c r="Z623" s="263"/>
      <c r="AB623" s="265" t="str">
        <f t="shared" si="84"/>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2"/>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3"/>
        <v>0</v>
      </c>
      <c r="Y624" s="263"/>
      <c r="Z624" s="263"/>
      <c r="AB624" s="265" t="str">
        <f t="shared" si="84"/>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2"/>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3"/>
        <v>0</v>
      </c>
      <c r="Y625" s="263"/>
      <c r="Z625" s="263"/>
      <c r="AB625" s="265" t="str">
        <f t="shared" si="84"/>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2"/>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3"/>
        <v>0</v>
      </c>
      <c r="Y626" s="263"/>
      <c r="Z626" s="263"/>
      <c r="AB626" s="265" t="str">
        <f t="shared" si="84"/>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2"/>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3"/>
        <v>0</v>
      </c>
      <c r="Y627" s="263"/>
      <c r="Z627" s="263"/>
      <c r="AB627" s="265" t="str">
        <f t="shared" si="84"/>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2"/>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3"/>
        <v>0</v>
      </c>
      <c r="Y628" s="263"/>
      <c r="Z628" s="263"/>
      <c r="AB628" s="265" t="str">
        <f t="shared" si="84"/>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2"/>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3"/>
        <v>0</v>
      </c>
      <c r="Y629" s="263"/>
      <c r="Z629" s="263"/>
      <c r="AB629" s="265" t="str">
        <f t="shared" si="84"/>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2"/>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3"/>
        <v>0</v>
      </c>
      <c r="Y630" s="263"/>
      <c r="Z630" s="263"/>
      <c r="AB630" s="265" t="str">
        <f t="shared" si="84"/>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2"/>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3"/>
        <v>0</v>
      </c>
      <c r="Y631" s="263"/>
      <c r="Z631" s="263"/>
      <c r="AB631" s="265" t="str">
        <f t="shared" si="84"/>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2"/>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3"/>
        <v>0</v>
      </c>
      <c r="Y632" s="263"/>
      <c r="Z632" s="263"/>
      <c r="AB632" s="265" t="str">
        <f t="shared" si="84"/>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2"/>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3"/>
        <v>0</v>
      </c>
      <c r="Y633" s="263"/>
      <c r="Z633" s="263"/>
      <c r="AB633" s="265" t="str">
        <f t="shared" si="84"/>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2"/>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3"/>
        <v>0</v>
      </c>
      <c r="Y634" s="263"/>
      <c r="Z634" s="263"/>
      <c r="AB634" s="265" t="str">
        <f t="shared" si="84"/>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85">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86">IF(AND(C635="Smelter not listed",OR(LEN(D635)=0,LEN(E635)=0)),1,0)</f>
        <v>0</v>
      </c>
      <c r="Y635" s="263"/>
      <c r="Z635" s="263"/>
      <c r="AB635" s="265" t="str">
        <f t="shared" ref="AB635" si="87">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88">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89">IF(AND(C636="Smelter not listed",OR(LEN(D636)=0,LEN(E636)=0)),1,0)</f>
        <v>0</v>
      </c>
      <c r="Y636" s="263"/>
      <c r="Z636" s="263"/>
      <c r="AB636" s="265" t="str">
        <f t="shared" ref="AB636:AB667" si="90">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88"/>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89"/>
        <v>0</v>
      </c>
      <c r="Y637" s="263"/>
      <c r="Z637" s="263"/>
      <c r="AB637" s="265" t="str">
        <f t="shared" si="90"/>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88"/>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89"/>
        <v>0</v>
      </c>
      <c r="Y638" s="263"/>
      <c r="Z638" s="263"/>
      <c r="AB638" s="265" t="str">
        <f t="shared" si="90"/>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88"/>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89"/>
        <v>0</v>
      </c>
      <c r="Y639" s="263"/>
      <c r="Z639" s="263"/>
      <c r="AB639" s="265" t="str">
        <f t="shared" si="90"/>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88"/>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89"/>
        <v>0</v>
      </c>
      <c r="Y640" s="263"/>
      <c r="Z640" s="263"/>
      <c r="AB640" s="265" t="str">
        <f t="shared" si="90"/>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88"/>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89"/>
        <v>0</v>
      </c>
      <c r="Y641" s="263"/>
      <c r="Z641" s="263"/>
      <c r="AB641" s="265" t="str">
        <f t="shared" si="90"/>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88"/>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89"/>
        <v>0</v>
      </c>
      <c r="Y642" s="263"/>
      <c r="Z642" s="263"/>
      <c r="AB642" s="265" t="str">
        <f t="shared" si="90"/>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88"/>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89"/>
        <v>0</v>
      </c>
      <c r="Y643" s="263"/>
      <c r="Z643" s="263"/>
      <c r="AB643" s="265" t="str">
        <f t="shared" si="90"/>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88"/>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89"/>
        <v>0</v>
      </c>
      <c r="Y644" s="263"/>
      <c r="Z644" s="263"/>
      <c r="AB644" s="265" t="str">
        <f t="shared" si="90"/>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88"/>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89"/>
        <v>0</v>
      </c>
      <c r="Y645" s="263"/>
      <c r="Z645" s="263"/>
      <c r="AB645" s="265" t="str">
        <f t="shared" si="90"/>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88"/>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89"/>
        <v>0</v>
      </c>
      <c r="Y646" s="263"/>
      <c r="Z646" s="263"/>
      <c r="AB646" s="265" t="str">
        <f t="shared" si="90"/>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88"/>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89"/>
        <v>0</v>
      </c>
      <c r="Y647" s="263"/>
      <c r="Z647" s="263"/>
      <c r="AB647" s="265" t="str">
        <f t="shared" si="90"/>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88"/>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89"/>
        <v>0</v>
      </c>
      <c r="Y648" s="263"/>
      <c r="Z648" s="263"/>
      <c r="AB648" s="265" t="str">
        <f t="shared" si="90"/>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88"/>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89"/>
        <v>0</v>
      </c>
      <c r="Y649" s="263"/>
      <c r="Z649" s="263"/>
      <c r="AB649" s="265" t="str">
        <f t="shared" si="90"/>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88"/>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89"/>
        <v>0</v>
      </c>
      <c r="Y650" s="263"/>
      <c r="Z650" s="263"/>
      <c r="AB650" s="265" t="str">
        <f t="shared" si="90"/>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88"/>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89"/>
        <v>0</v>
      </c>
      <c r="Y651" s="263"/>
      <c r="Z651" s="263"/>
      <c r="AB651" s="265" t="str">
        <f t="shared" si="90"/>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88"/>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89"/>
        <v>0</v>
      </c>
      <c r="Y652" s="263"/>
      <c r="Z652" s="263"/>
      <c r="AB652" s="265" t="str">
        <f t="shared" si="90"/>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88"/>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89"/>
        <v>0</v>
      </c>
      <c r="Y653" s="263"/>
      <c r="Z653" s="263"/>
      <c r="AB653" s="265" t="str">
        <f t="shared" si="90"/>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88"/>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89"/>
        <v>0</v>
      </c>
      <c r="Y654" s="263"/>
      <c r="Z654" s="263"/>
      <c r="AB654" s="265" t="str">
        <f t="shared" si="90"/>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88"/>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89"/>
        <v>0</v>
      </c>
      <c r="Y655" s="263"/>
      <c r="Z655" s="263"/>
      <c r="AB655" s="265" t="str">
        <f t="shared" si="90"/>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88"/>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89"/>
        <v>0</v>
      </c>
      <c r="Y656" s="263"/>
      <c r="Z656" s="263"/>
      <c r="AB656" s="265" t="str">
        <f t="shared" si="90"/>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88"/>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89"/>
        <v>0</v>
      </c>
      <c r="Y657" s="263"/>
      <c r="Z657" s="263"/>
      <c r="AB657" s="265" t="str">
        <f t="shared" si="90"/>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88"/>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89"/>
        <v>0</v>
      </c>
      <c r="Y658" s="263"/>
      <c r="Z658" s="263"/>
      <c r="AB658" s="265" t="str">
        <f t="shared" si="90"/>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88"/>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89"/>
        <v>0</v>
      </c>
      <c r="Y659" s="263"/>
      <c r="Z659" s="263"/>
      <c r="AB659" s="265" t="str">
        <f t="shared" si="90"/>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88"/>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89"/>
        <v>0</v>
      </c>
      <c r="Y660" s="263"/>
      <c r="Z660" s="263"/>
      <c r="AB660" s="265" t="str">
        <f t="shared" si="90"/>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88"/>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89"/>
        <v>0</v>
      </c>
      <c r="Y661" s="263"/>
      <c r="Z661" s="263"/>
      <c r="AB661" s="265" t="str">
        <f t="shared" si="90"/>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88"/>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89"/>
        <v>0</v>
      </c>
      <c r="Y662" s="263"/>
      <c r="Z662" s="263"/>
      <c r="AB662" s="265" t="str">
        <f t="shared" si="90"/>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88"/>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89"/>
        <v>0</v>
      </c>
      <c r="Y663" s="263"/>
      <c r="Z663" s="263"/>
      <c r="AB663" s="265" t="str">
        <f t="shared" si="90"/>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88"/>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89"/>
        <v>0</v>
      </c>
      <c r="Y664" s="263"/>
      <c r="Z664" s="263"/>
      <c r="AB664" s="265" t="str">
        <f t="shared" si="90"/>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88"/>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89"/>
        <v>0</v>
      </c>
      <c r="Y665" s="263"/>
      <c r="Z665" s="263"/>
      <c r="AB665" s="265" t="str">
        <f t="shared" si="90"/>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88"/>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89"/>
        <v>0</v>
      </c>
      <c r="Y666" s="263"/>
      <c r="Z666" s="263"/>
      <c r="AB666" s="265" t="str">
        <f t="shared" si="90"/>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88"/>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89"/>
        <v>0</v>
      </c>
      <c r="Y667" s="263"/>
      <c r="Z667" s="263"/>
      <c r="AB667" s="265" t="str">
        <f t="shared" si="90"/>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1">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2">IF(AND(C668="Smelter not listed",OR(LEN(D668)=0,LEN(E668)=0)),1,0)</f>
        <v>0</v>
      </c>
      <c r="Y668" s="263"/>
      <c r="Z668" s="263"/>
      <c r="AB668" s="265" t="str">
        <f t="shared" ref="AB668:AB698" si="93">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1"/>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2"/>
        <v>0</v>
      </c>
      <c r="Y669" s="263"/>
      <c r="Z669" s="263"/>
      <c r="AB669" s="265" t="str">
        <f t="shared" si="93"/>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1"/>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2"/>
        <v>0</v>
      </c>
      <c r="Y670" s="263"/>
      <c r="Z670" s="263"/>
      <c r="AB670" s="265" t="str">
        <f t="shared" si="93"/>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1"/>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2"/>
        <v>0</v>
      </c>
      <c r="Y671" s="263"/>
      <c r="Z671" s="263"/>
      <c r="AB671" s="265" t="str">
        <f t="shared" si="93"/>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1"/>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2"/>
        <v>0</v>
      </c>
      <c r="Y672" s="263"/>
      <c r="Z672" s="263"/>
      <c r="AB672" s="265" t="str">
        <f t="shared" si="93"/>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1"/>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2"/>
        <v>0</v>
      </c>
      <c r="Y673" s="263"/>
      <c r="Z673" s="263"/>
      <c r="AB673" s="265" t="str">
        <f t="shared" si="93"/>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1"/>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2"/>
        <v>0</v>
      </c>
      <c r="Y674" s="263"/>
      <c r="Z674" s="263"/>
      <c r="AB674" s="265" t="str">
        <f t="shared" si="93"/>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1"/>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2"/>
        <v>0</v>
      </c>
      <c r="Y675" s="263"/>
      <c r="Z675" s="263"/>
      <c r="AB675" s="265" t="str">
        <f t="shared" si="93"/>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1"/>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2"/>
        <v>0</v>
      </c>
      <c r="Y676" s="263"/>
      <c r="Z676" s="263"/>
      <c r="AB676" s="265" t="str">
        <f t="shared" si="93"/>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1"/>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2"/>
        <v>0</v>
      </c>
      <c r="Y677" s="263"/>
      <c r="Z677" s="263"/>
      <c r="AB677" s="265" t="str">
        <f t="shared" si="93"/>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1"/>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2"/>
        <v>0</v>
      </c>
      <c r="Y678" s="263"/>
      <c r="Z678" s="263"/>
      <c r="AB678" s="265" t="str">
        <f t="shared" si="93"/>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1"/>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2"/>
        <v>0</v>
      </c>
      <c r="Y679" s="263"/>
      <c r="Z679" s="263"/>
      <c r="AB679" s="265" t="str">
        <f t="shared" si="93"/>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1"/>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2"/>
        <v>0</v>
      </c>
      <c r="Y680" s="263"/>
      <c r="Z680" s="263"/>
      <c r="AB680" s="265" t="str">
        <f t="shared" si="93"/>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1"/>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2"/>
        <v>0</v>
      </c>
      <c r="Y681" s="263"/>
      <c r="Z681" s="263"/>
      <c r="AB681" s="265" t="str">
        <f t="shared" si="93"/>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1"/>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2"/>
        <v>0</v>
      </c>
      <c r="Y682" s="263"/>
      <c r="Z682" s="263"/>
      <c r="AB682" s="265" t="str">
        <f t="shared" si="93"/>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1"/>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2"/>
        <v>0</v>
      </c>
      <c r="Y683" s="263"/>
      <c r="Z683" s="263"/>
      <c r="AB683" s="265" t="str">
        <f t="shared" si="93"/>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1"/>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2"/>
        <v>0</v>
      </c>
      <c r="Y684" s="263"/>
      <c r="Z684" s="263"/>
      <c r="AB684" s="265" t="str">
        <f t="shared" si="93"/>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1"/>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2"/>
        <v>0</v>
      </c>
      <c r="Y685" s="263"/>
      <c r="Z685" s="263"/>
      <c r="AB685" s="265" t="str">
        <f t="shared" si="93"/>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1"/>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2"/>
        <v>0</v>
      </c>
      <c r="Y686" s="263"/>
      <c r="Z686" s="263"/>
      <c r="AB686" s="265" t="str">
        <f t="shared" si="93"/>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1"/>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2"/>
        <v>0</v>
      </c>
      <c r="Y687" s="263"/>
      <c r="Z687" s="263"/>
      <c r="AB687" s="265" t="str">
        <f t="shared" si="93"/>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1"/>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2"/>
        <v>0</v>
      </c>
      <c r="Y688" s="263"/>
      <c r="Z688" s="263"/>
      <c r="AB688" s="265" t="str">
        <f t="shared" si="93"/>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1"/>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2"/>
        <v>0</v>
      </c>
      <c r="Y689" s="263"/>
      <c r="Z689" s="263"/>
      <c r="AB689" s="265" t="str">
        <f t="shared" si="93"/>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1"/>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2"/>
        <v>0</v>
      </c>
      <c r="Y690" s="263"/>
      <c r="Z690" s="263"/>
      <c r="AB690" s="265" t="str">
        <f t="shared" si="93"/>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1"/>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2"/>
        <v>0</v>
      </c>
      <c r="Y691" s="263"/>
      <c r="Z691" s="263"/>
      <c r="AB691" s="265" t="str">
        <f t="shared" si="93"/>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1"/>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2"/>
        <v>0</v>
      </c>
      <c r="Y692" s="263"/>
      <c r="Z692" s="263"/>
      <c r="AB692" s="265" t="str">
        <f t="shared" si="93"/>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1"/>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2"/>
        <v>0</v>
      </c>
      <c r="Y693" s="263"/>
      <c r="Z693" s="263"/>
      <c r="AB693" s="265" t="str">
        <f t="shared" si="93"/>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1"/>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2"/>
        <v>0</v>
      </c>
      <c r="Y694" s="263"/>
      <c r="Z694" s="263"/>
      <c r="AB694" s="265" t="str">
        <f t="shared" si="93"/>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1"/>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2"/>
        <v>0</v>
      </c>
      <c r="Y695" s="263"/>
      <c r="Z695" s="263"/>
      <c r="AB695" s="265" t="str">
        <f t="shared" si="93"/>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1"/>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2"/>
        <v>0</v>
      </c>
      <c r="Y696" s="263"/>
      <c r="Z696" s="263"/>
      <c r="AB696" s="265" t="str">
        <f t="shared" si="93"/>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1"/>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2"/>
        <v>0</v>
      </c>
      <c r="Y697" s="263"/>
      <c r="Z697" s="263"/>
      <c r="AB697" s="265" t="str">
        <f t="shared" si="93"/>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1"/>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2"/>
        <v>0</v>
      </c>
      <c r="Y698" s="263"/>
      <c r="Z698" s="263"/>
      <c r="AB698" s="265" t="str">
        <f t="shared" si="93"/>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4">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95">IF(AND(C699="Smelter not listed",OR(LEN(D699)=0,LEN(E699)=0)),1,0)</f>
        <v>0</v>
      </c>
      <c r="Y699" s="263"/>
      <c r="Z699" s="263"/>
      <c r="AB699" s="265" t="str">
        <f t="shared" ref="AB699" si="96">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97">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98">IF(AND(C700="Smelter not listed",OR(LEN(D700)=0,LEN(E700)=0)),1,0)</f>
        <v>0</v>
      </c>
      <c r="Y700" s="263"/>
      <c r="Z700" s="263"/>
      <c r="AB700" s="265" t="str">
        <f t="shared" ref="AB700:AB731" si="99">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97"/>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98"/>
        <v>0</v>
      </c>
      <c r="Y701" s="263"/>
      <c r="Z701" s="263"/>
      <c r="AB701" s="265" t="str">
        <f t="shared" si="99"/>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97"/>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98"/>
        <v>0</v>
      </c>
      <c r="Y702" s="263"/>
      <c r="Z702" s="263"/>
      <c r="AB702" s="265" t="str">
        <f t="shared" si="99"/>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97"/>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98"/>
        <v>0</v>
      </c>
      <c r="Y703" s="263"/>
      <c r="Z703" s="263"/>
      <c r="AB703" s="265" t="str">
        <f t="shared" si="99"/>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97"/>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98"/>
        <v>0</v>
      </c>
      <c r="Y704" s="263"/>
      <c r="Z704" s="263"/>
      <c r="AB704" s="265" t="str">
        <f t="shared" si="99"/>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97"/>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98"/>
        <v>0</v>
      </c>
      <c r="Y705" s="263"/>
      <c r="Z705" s="263"/>
      <c r="AB705" s="265" t="str">
        <f t="shared" si="99"/>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97"/>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98"/>
        <v>0</v>
      </c>
      <c r="Y706" s="263"/>
      <c r="Z706" s="263"/>
      <c r="AB706" s="265" t="str">
        <f t="shared" si="99"/>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97"/>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98"/>
        <v>0</v>
      </c>
      <c r="Y707" s="263"/>
      <c r="Z707" s="263"/>
      <c r="AB707" s="265" t="str">
        <f t="shared" si="99"/>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97"/>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98"/>
        <v>0</v>
      </c>
      <c r="Y708" s="263"/>
      <c r="Z708" s="263"/>
      <c r="AB708" s="265" t="str">
        <f t="shared" si="99"/>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97"/>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98"/>
        <v>0</v>
      </c>
      <c r="Y709" s="263"/>
      <c r="Z709" s="263"/>
      <c r="AB709" s="265" t="str">
        <f t="shared" si="99"/>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97"/>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98"/>
        <v>0</v>
      </c>
      <c r="Y710" s="263"/>
      <c r="Z710" s="263"/>
      <c r="AB710" s="265" t="str">
        <f t="shared" si="99"/>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97"/>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98"/>
        <v>0</v>
      </c>
      <c r="Y711" s="263"/>
      <c r="Z711" s="263"/>
      <c r="AB711" s="265" t="str">
        <f t="shared" si="99"/>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97"/>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98"/>
        <v>0</v>
      </c>
      <c r="Y712" s="263"/>
      <c r="Z712" s="263"/>
      <c r="AB712" s="265" t="str">
        <f t="shared" si="99"/>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97"/>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98"/>
        <v>0</v>
      </c>
      <c r="Y713" s="263"/>
      <c r="Z713" s="263"/>
      <c r="AB713" s="265" t="str">
        <f t="shared" si="99"/>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97"/>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98"/>
        <v>0</v>
      </c>
      <c r="Y714" s="263"/>
      <c r="Z714" s="263"/>
      <c r="AB714" s="265" t="str">
        <f t="shared" si="99"/>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97"/>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98"/>
        <v>0</v>
      </c>
      <c r="Y715" s="263"/>
      <c r="Z715" s="263"/>
      <c r="AB715" s="265" t="str">
        <f t="shared" si="99"/>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97"/>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98"/>
        <v>0</v>
      </c>
      <c r="Y716" s="263"/>
      <c r="Z716" s="263"/>
      <c r="AB716" s="265" t="str">
        <f t="shared" si="99"/>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97"/>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98"/>
        <v>0</v>
      </c>
      <c r="Y717" s="263"/>
      <c r="Z717" s="263"/>
      <c r="AB717" s="265" t="str">
        <f t="shared" si="99"/>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97"/>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98"/>
        <v>0</v>
      </c>
      <c r="Y718" s="263"/>
      <c r="Z718" s="263"/>
      <c r="AB718" s="265" t="str">
        <f t="shared" si="99"/>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97"/>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98"/>
        <v>0</v>
      </c>
      <c r="Y719" s="263"/>
      <c r="Z719" s="263"/>
      <c r="AB719" s="265" t="str">
        <f t="shared" si="99"/>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97"/>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98"/>
        <v>0</v>
      </c>
      <c r="Y720" s="263"/>
      <c r="Z720" s="263"/>
      <c r="AB720" s="265" t="str">
        <f t="shared" si="99"/>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97"/>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98"/>
        <v>0</v>
      </c>
      <c r="Y721" s="263"/>
      <c r="Z721" s="263"/>
      <c r="AB721" s="265" t="str">
        <f t="shared" si="99"/>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97"/>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98"/>
        <v>0</v>
      </c>
      <c r="Y722" s="263"/>
      <c r="Z722" s="263"/>
      <c r="AB722" s="265" t="str">
        <f t="shared" si="99"/>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97"/>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98"/>
        <v>0</v>
      </c>
      <c r="Y723" s="263"/>
      <c r="Z723" s="263"/>
      <c r="AB723" s="265" t="str">
        <f t="shared" si="99"/>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97"/>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98"/>
        <v>0</v>
      </c>
      <c r="Y724" s="263"/>
      <c r="Z724" s="263"/>
      <c r="AB724" s="265" t="str">
        <f t="shared" si="99"/>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97"/>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98"/>
        <v>0</v>
      </c>
      <c r="Y725" s="263"/>
      <c r="Z725" s="263"/>
      <c r="AB725" s="265" t="str">
        <f t="shared" si="99"/>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97"/>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98"/>
        <v>0</v>
      </c>
      <c r="Y726" s="263"/>
      <c r="Z726" s="263"/>
      <c r="AB726" s="265" t="str">
        <f t="shared" si="99"/>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97"/>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98"/>
        <v>0</v>
      </c>
      <c r="Y727" s="263"/>
      <c r="Z727" s="263"/>
      <c r="AB727" s="265" t="str">
        <f t="shared" si="99"/>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97"/>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98"/>
        <v>0</v>
      </c>
      <c r="Y728" s="263"/>
      <c r="Z728" s="263"/>
      <c r="AB728" s="265" t="str">
        <f t="shared" si="99"/>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97"/>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98"/>
        <v>0</v>
      </c>
      <c r="Y729" s="263"/>
      <c r="Z729" s="263"/>
      <c r="AB729" s="265" t="str">
        <f t="shared" si="99"/>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97"/>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98"/>
        <v>0</v>
      </c>
      <c r="Y730" s="263"/>
      <c r="Z730" s="263"/>
      <c r="AB730" s="265" t="str">
        <f t="shared" si="99"/>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97"/>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98"/>
        <v>0</v>
      </c>
      <c r="Y731" s="263"/>
      <c r="Z731" s="263"/>
      <c r="AB731" s="265" t="str">
        <f t="shared" si="99"/>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0">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1">IF(AND(C732="Smelter not listed",OR(LEN(D732)=0,LEN(E732)=0)),1,0)</f>
        <v>0</v>
      </c>
      <c r="Y732" s="263"/>
      <c r="Z732" s="263"/>
      <c r="AB732" s="265" t="str">
        <f t="shared" ref="AB732:AB762" si="102">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0"/>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1"/>
        <v>0</v>
      </c>
      <c r="Y733" s="263"/>
      <c r="Z733" s="263"/>
      <c r="AB733" s="265" t="str">
        <f t="shared" si="102"/>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0"/>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1"/>
        <v>0</v>
      </c>
      <c r="Y734" s="263"/>
      <c r="Z734" s="263"/>
      <c r="AB734" s="265" t="str">
        <f t="shared" si="102"/>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0"/>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1"/>
        <v>0</v>
      </c>
      <c r="Y735" s="263"/>
      <c r="Z735" s="263"/>
      <c r="AB735" s="265" t="str">
        <f t="shared" si="102"/>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0"/>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1"/>
        <v>0</v>
      </c>
      <c r="Y736" s="263"/>
      <c r="Z736" s="263"/>
      <c r="AB736" s="265" t="str">
        <f t="shared" si="102"/>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0"/>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1"/>
        <v>0</v>
      </c>
      <c r="Y737" s="263"/>
      <c r="Z737" s="263"/>
      <c r="AB737" s="265" t="str">
        <f t="shared" si="102"/>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0"/>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1"/>
        <v>0</v>
      </c>
      <c r="Y738" s="263"/>
      <c r="Z738" s="263"/>
      <c r="AB738" s="265" t="str">
        <f t="shared" si="102"/>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0"/>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1"/>
        <v>0</v>
      </c>
      <c r="Y739" s="263"/>
      <c r="Z739" s="263"/>
      <c r="AB739" s="265" t="str">
        <f t="shared" si="102"/>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0"/>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1"/>
        <v>0</v>
      </c>
      <c r="Y740" s="263"/>
      <c r="Z740" s="263"/>
      <c r="AB740" s="265" t="str">
        <f t="shared" si="102"/>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0"/>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1"/>
        <v>0</v>
      </c>
      <c r="Y741" s="263"/>
      <c r="Z741" s="263"/>
      <c r="AB741" s="265" t="str">
        <f t="shared" si="102"/>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0"/>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1"/>
        <v>0</v>
      </c>
      <c r="Y742" s="263"/>
      <c r="Z742" s="263"/>
      <c r="AB742" s="265" t="str">
        <f t="shared" si="102"/>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0"/>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1"/>
        <v>0</v>
      </c>
      <c r="Y743" s="263"/>
      <c r="Z743" s="263"/>
      <c r="AB743" s="265" t="str">
        <f t="shared" si="102"/>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0"/>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1"/>
        <v>0</v>
      </c>
      <c r="Y744" s="263"/>
      <c r="Z744" s="263"/>
      <c r="AB744" s="265" t="str">
        <f t="shared" si="102"/>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0"/>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1"/>
        <v>0</v>
      </c>
      <c r="Y745" s="263"/>
      <c r="Z745" s="263"/>
      <c r="AB745" s="265" t="str">
        <f t="shared" si="102"/>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0"/>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1"/>
        <v>0</v>
      </c>
      <c r="Y746" s="263"/>
      <c r="Z746" s="263"/>
      <c r="AB746" s="265" t="str">
        <f t="shared" si="102"/>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0"/>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1"/>
        <v>0</v>
      </c>
      <c r="Y747" s="263"/>
      <c r="Z747" s="263"/>
      <c r="AB747" s="265" t="str">
        <f t="shared" si="102"/>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0"/>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1"/>
        <v>0</v>
      </c>
      <c r="Y748" s="263"/>
      <c r="Z748" s="263"/>
      <c r="AB748" s="265" t="str">
        <f t="shared" si="102"/>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0"/>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1"/>
        <v>0</v>
      </c>
      <c r="Y749" s="263"/>
      <c r="Z749" s="263"/>
      <c r="AB749" s="265" t="str">
        <f t="shared" si="102"/>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0"/>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1"/>
        <v>0</v>
      </c>
      <c r="Y750" s="263"/>
      <c r="Z750" s="263"/>
      <c r="AB750" s="265" t="str">
        <f t="shared" si="102"/>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0"/>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1"/>
        <v>0</v>
      </c>
      <c r="Y751" s="263"/>
      <c r="Z751" s="263"/>
      <c r="AB751" s="265" t="str">
        <f t="shared" si="102"/>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0"/>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1"/>
        <v>0</v>
      </c>
      <c r="Y752" s="263"/>
      <c r="Z752" s="263"/>
      <c r="AB752" s="265" t="str">
        <f t="shared" si="102"/>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0"/>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1"/>
        <v>0</v>
      </c>
      <c r="Y753" s="263"/>
      <c r="Z753" s="263"/>
      <c r="AB753" s="265" t="str">
        <f t="shared" si="102"/>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0"/>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1"/>
        <v>0</v>
      </c>
      <c r="Y754" s="263"/>
      <c r="Z754" s="263"/>
      <c r="AB754" s="265" t="str">
        <f t="shared" si="102"/>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0"/>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1"/>
        <v>0</v>
      </c>
      <c r="Y755" s="263"/>
      <c r="Z755" s="263"/>
      <c r="AB755" s="265" t="str">
        <f t="shared" si="102"/>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0"/>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1"/>
        <v>0</v>
      </c>
      <c r="Y756" s="263"/>
      <c r="Z756" s="263"/>
      <c r="AB756" s="265" t="str">
        <f t="shared" si="102"/>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0"/>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1"/>
        <v>0</v>
      </c>
      <c r="Y757" s="263"/>
      <c r="Z757" s="263"/>
      <c r="AB757" s="265" t="str">
        <f t="shared" si="102"/>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0"/>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1"/>
        <v>0</v>
      </c>
      <c r="Y758" s="263"/>
      <c r="Z758" s="263"/>
      <c r="AB758" s="265" t="str">
        <f t="shared" si="102"/>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0"/>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1"/>
        <v>0</v>
      </c>
      <c r="Y759" s="263"/>
      <c r="Z759" s="263"/>
      <c r="AB759" s="265" t="str">
        <f t="shared" si="102"/>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0"/>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1"/>
        <v>0</v>
      </c>
      <c r="Y760" s="263"/>
      <c r="Z760" s="263"/>
      <c r="AB760" s="265" t="str">
        <f t="shared" si="102"/>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0"/>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1"/>
        <v>0</v>
      </c>
      <c r="Y761" s="263"/>
      <c r="Z761" s="263"/>
      <c r="AB761" s="265" t="str">
        <f t="shared" si="102"/>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0"/>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1"/>
        <v>0</v>
      </c>
      <c r="Y762" s="263"/>
      <c r="Z762" s="263"/>
      <c r="AB762" s="265" t="str">
        <f t="shared" si="102"/>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3">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4">IF(AND(C763="Smelter not listed",OR(LEN(D763)=0,LEN(E763)=0)),1,0)</f>
        <v>0</v>
      </c>
      <c r="Y763" s="263"/>
      <c r="Z763" s="263"/>
      <c r="AB763" s="265" t="str">
        <f t="shared" ref="AB763" si="105">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06">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07">IF(AND(C764="Smelter not listed",OR(LEN(D764)=0,LEN(E764)=0)),1,0)</f>
        <v>0</v>
      </c>
      <c r="Y764" s="263"/>
      <c r="Z764" s="263"/>
      <c r="AB764" s="265" t="str">
        <f t="shared" ref="AB764:AB795" si="108">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06"/>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07"/>
        <v>0</v>
      </c>
      <c r="Y765" s="263"/>
      <c r="Z765" s="263"/>
      <c r="AB765" s="265" t="str">
        <f t="shared" si="108"/>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06"/>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07"/>
        <v>0</v>
      </c>
      <c r="Y766" s="263"/>
      <c r="Z766" s="263"/>
      <c r="AB766" s="265" t="str">
        <f t="shared" si="108"/>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06"/>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07"/>
        <v>0</v>
      </c>
      <c r="Y767" s="263"/>
      <c r="Z767" s="263"/>
      <c r="AB767" s="265" t="str">
        <f t="shared" si="108"/>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06"/>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07"/>
        <v>0</v>
      </c>
      <c r="Y768" s="263"/>
      <c r="Z768" s="263"/>
      <c r="AB768" s="265" t="str">
        <f t="shared" si="108"/>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06"/>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07"/>
        <v>0</v>
      </c>
      <c r="Y769" s="263"/>
      <c r="Z769" s="263"/>
      <c r="AB769" s="265" t="str">
        <f t="shared" si="108"/>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06"/>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07"/>
        <v>0</v>
      </c>
      <c r="Y770" s="263"/>
      <c r="Z770" s="263"/>
      <c r="AB770" s="265" t="str">
        <f t="shared" si="108"/>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06"/>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07"/>
        <v>0</v>
      </c>
      <c r="Y771" s="263"/>
      <c r="Z771" s="263"/>
      <c r="AB771" s="265" t="str">
        <f t="shared" si="108"/>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06"/>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07"/>
        <v>0</v>
      </c>
      <c r="Y772" s="263"/>
      <c r="Z772" s="263"/>
      <c r="AB772" s="265" t="str">
        <f t="shared" si="108"/>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06"/>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07"/>
        <v>0</v>
      </c>
      <c r="Y773" s="263"/>
      <c r="Z773" s="263"/>
      <c r="AB773" s="265" t="str">
        <f t="shared" si="108"/>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06"/>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07"/>
        <v>0</v>
      </c>
      <c r="Y774" s="263"/>
      <c r="Z774" s="263"/>
      <c r="AB774" s="265" t="str">
        <f t="shared" si="108"/>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06"/>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07"/>
        <v>0</v>
      </c>
      <c r="Y775" s="263"/>
      <c r="Z775" s="263"/>
      <c r="AB775" s="265" t="str">
        <f t="shared" si="108"/>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06"/>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07"/>
        <v>0</v>
      </c>
      <c r="Y776" s="263"/>
      <c r="Z776" s="263"/>
      <c r="AB776" s="265" t="str">
        <f t="shared" si="108"/>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06"/>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07"/>
        <v>0</v>
      </c>
      <c r="Y777" s="263"/>
      <c r="Z777" s="263"/>
      <c r="AB777" s="265" t="str">
        <f t="shared" si="108"/>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06"/>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07"/>
        <v>0</v>
      </c>
      <c r="Y778" s="263"/>
      <c r="Z778" s="263"/>
      <c r="AB778" s="265" t="str">
        <f t="shared" si="108"/>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06"/>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07"/>
        <v>0</v>
      </c>
      <c r="Y779" s="263"/>
      <c r="Z779" s="263"/>
      <c r="AB779" s="265" t="str">
        <f t="shared" si="108"/>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06"/>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07"/>
        <v>0</v>
      </c>
      <c r="Y780" s="263"/>
      <c r="Z780" s="263"/>
      <c r="AB780" s="265" t="str">
        <f t="shared" si="108"/>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06"/>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07"/>
        <v>0</v>
      </c>
      <c r="Y781" s="263"/>
      <c r="Z781" s="263"/>
      <c r="AB781" s="265" t="str">
        <f t="shared" si="108"/>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06"/>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07"/>
        <v>0</v>
      </c>
      <c r="Y782" s="263"/>
      <c r="Z782" s="263"/>
      <c r="AB782" s="265" t="str">
        <f t="shared" si="108"/>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06"/>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07"/>
        <v>0</v>
      </c>
      <c r="Y783" s="263"/>
      <c r="Z783" s="263"/>
      <c r="AB783" s="265" t="str">
        <f t="shared" si="108"/>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06"/>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07"/>
        <v>0</v>
      </c>
      <c r="Y784" s="263"/>
      <c r="Z784" s="263"/>
      <c r="AB784" s="265" t="str">
        <f t="shared" si="108"/>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06"/>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07"/>
        <v>0</v>
      </c>
      <c r="Y785" s="263"/>
      <c r="Z785" s="263"/>
      <c r="AB785" s="265" t="str">
        <f t="shared" si="108"/>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06"/>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07"/>
        <v>0</v>
      </c>
      <c r="Y786" s="263"/>
      <c r="Z786" s="263"/>
      <c r="AB786" s="265" t="str">
        <f t="shared" si="108"/>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06"/>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07"/>
        <v>0</v>
      </c>
      <c r="Y787" s="263"/>
      <c r="Z787" s="263"/>
      <c r="AB787" s="265" t="str">
        <f t="shared" si="108"/>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06"/>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07"/>
        <v>0</v>
      </c>
      <c r="Y788" s="263"/>
      <c r="Z788" s="263"/>
      <c r="AB788" s="265" t="str">
        <f t="shared" si="108"/>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06"/>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07"/>
        <v>0</v>
      </c>
      <c r="Y789" s="263"/>
      <c r="Z789" s="263"/>
      <c r="AB789" s="265" t="str">
        <f t="shared" si="108"/>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06"/>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07"/>
        <v>0</v>
      </c>
      <c r="Y790" s="263"/>
      <c r="Z790" s="263"/>
      <c r="AB790" s="265" t="str">
        <f t="shared" si="108"/>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06"/>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07"/>
        <v>0</v>
      </c>
      <c r="Y791" s="263"/>
      <c r="Z791" s="263"/>
      <c r="AB791" s="265" t="str">
        <f t="shared" si="108"/>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06"/>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07"/>
        <v>0</v>
      </c>
      <c r="Y792" s="263"/>
      <c r="Z792" s="263"/>
      <c r="AB792" s="265" t="str">
        <f t="shared" si="108"/>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06"/>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07"/>
        <v>0</v>
      </c>
      <c r="Y793" s="263"/>
      <c r="Z793" s="263"/>
      <c r="AB793" s="265" t="str">
        <f t="shared" si="108"/>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06"/>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07"/>
        <v>0</v>
      </c>
      <c r="Y794" s="263"/>
      <c r="Z794" s="263"/>
      <c r="AB794" s="265" t="str">
        <f t="shared" si="108"/>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06"/>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07"/>
        <v>0</v>
      </c>
      <c r="Y795" s="263"/>
      <c r="Z795" s="263"/>
      <c r="AB795" s="265" t="str">
        <f t="shared" si="108"/>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09">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0">IF(AND(C796="Smelter not listed",OR(LEN(D796)=0,LEN(E796)=0)),1,0)</f>
        <v>0</v>
      </c>
      <c r="Y796" s="263"/>
      <c r="Z796" s="263"/>
      <c r="AB796" s="265" t="str">
        <f t="shared" ref="AB796:AB826" si="111">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09"/>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0"/>
        <v>0</v>
      </c>
      <c r="Y797" s="263"/>
      <c r="Z797" s="263"/>
      <c r="AB797" s="265" t="str">
        <f t="shared" si="111"/>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09"/>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0"/>
        <v>0</v>
      </c>
      <c r="Y798" s="263"/>
      <c r="Z798" s="263"/>
      <c r="AB798" s="265" t="str">
        <f t="shared" si="111"/>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09"/>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0"/>
        <v>0</v>
      </c>
      <c r="Y799" s="263"/>
      <c r="Z799" s="263"/>
      <c r="AB799" s="265" t="str">
        <f t="shared" si="111"/>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09"/>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0"/>
        <v>0</v>
      </c>
      <c r="Y800" s="263"/>
      <c r="Z800" s="263"/>
      <c r="AB800" s="265" t="str">
        <f t="shared" si="111"/>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09"/>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0"/>
        <v>0</v>
      </c>
      <c r="Y801" s="263"/>
      <c r="Z801" s="263"/>
      <c r="AB801" s="265" t="str">
        <f t="shared" si="111"/>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09"/>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0"/>
        <v>0</v>
      </c>
      <c r="Y802" s="263"/>
      <c r="Z802" s="263"/>
      <c r="AB802" s="265" t="str">
        <f t="shared" si="111"/>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09"/>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0"/>
        <v>0</v>
      </c>
      <c r="Y803" s="263"/>
      <c r="Z803" s="263"/>
      <c r="AB803" s="265" t="str">
        <f t="shared" si="111"/>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09"/>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0"/>
        <v>0</v>
      </c>
      <c r="Y804" s="263"/>
      <c r="Z804" s="263"/>
      <c r="AB804" s="265" t="str">
        <f t="shared" si="111"/>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09"/>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0"/>
        <v>0</v>
      </c>
      <c r="Y805" s="263"/>
      <c r="Z805" s="263"/>
      <c r="AB805" s="265" t="str">
        <f t="shared" si="111"/>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09"/>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0"/>
        <v>0</v>
      </c>
      <c r="Y806" s="263"/>
      <c r="Z806" s="263"/>
      <c r="AB806" s="265" t="str">
        <f t="shared" si="111"/>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09"/>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0"/>
        <v>0</v>
      </c>
      <c r="Y807" s="263"/>
      <c r="Z807" s="263"/>
      <c r="AB807" s="265" t="str">
        <f t="shared" si="111"/>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09"/>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0"/>
        <v>0</v>
      </c>
      <c r="Y808" s="263"/>
      <c r="Z808" s="263"/>
      <c r="AB808" s="265" t="str">
        <f t="shared" si="111"/>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09"/>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0"/>
        <v>0</v>
      </c>
      <c r="Y809" s="263"/>
      <c r="Z809" s="263"/>
      <c r="AB809" s="265" t="str">
        <f t="shared" si="111"/>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09"/>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0"/>
        <v>0</v>
      </c>
      <c r="Y810" s="263"/>
      <c r="Z810" s="263"/>
      <c r="AB810" s="265" t="str">
        <f t="shared" si="111"/>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09"/>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0"/>
        <v>0</v>
      </c>
      <c r="Y811" s="263"/>
      <c r="Z811" s="263"/>
      <c r="AB811" s="265" t="str">
        <f t="shared" si="111"/>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09"/>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0"/>
        <v>0</v>
      </c>
      <c r="Y812" s="263"/>
      <c r="Z812" s="263"/>
      <c r="AB812" s="265" t="str">
        <f t="shared" si="111"/>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09"/>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0"/>
        <v>0</v>
      </c>
      <c r="Y813" s="263"/>
      <c r="Z813" s="263"/>
      <c r="AB813" s="265" t="str">
        <f t="shared" si="111"/>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09"/>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0"/>
        <v>0</v>
      </c>
      <c r="Y814" s="263"/>
      <c r="Z814" s="263"/>
      <c r="AB814" s="265" t="str">
        <f t="shared" si="111"/>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09"/>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0"/>
        <v>0</v>
      </c>
      <c r="Y815" s="263"/>
      <c r="Z815" s="263"/>
      <c r="AB815" s="265" t="str">
        <f t="shared" si="111"/>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09"/>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0"/>
        <v>0</v>
      </c>
      <c r="Y816" s="263"/>
      <c r="Z816" s="263"/>
      <c r="AB816" s="265" t="str">
        <f t="shared" si="111"/>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09"/>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0"/>
        <v>0</v>
      </c>
      <c r="Y817" s="263"/>
      <c r="Z817" s="263"/>
      <c r="AB817" s="265" t="str">
        <f t="shared" si="111"/>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09"/>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0"/>
        <v>0</v>
      </c>
      <c r="Y818" s="263"/>
      <c r="Z818" s="263"/>
      <c r="AB818" s="265" t="str">
        <f t="shared" si="111"/>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09"/>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0"/>
        <v>0</v>
      </c>
      <c r="Y819" s="263"/>
      <c r="Z819" s="263"/>
      <c r="AB819" s="265" t="str">
        <f t="shared" si="111"/>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09"/>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0"/>
        <v>0</v>
      </c>
      <c r="Y820" s="263"/>
      <c r="Z820" s="263"/>
      <c r="AB820" s="265" t="str">
        <f t="shared" si="111"/>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09"/>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0"/>
        <v>0</v>
      </c>
      <c r="Y821" s="263"/>
      <c r="Z821" s="263"/>
      <c r="AB821" s="265" t="str">
        <f t="shared" si="111"/>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09"/>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0"/>
        <v>0</v>
      </c>
      <c r="Y822" s="263"/>
      <c r="Z822" s="263"/>
      <c r="AB822" s="265" t="str">
        <f t="shared" si="111"/>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09"/>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0"/>
        <v>0</v>
      </c>
      <c r="Y823" s="263"/>
      <c r="Z823" s="263"/>
      <c r="AB823" s="265" t="str">
        <f t="shared" si="111"/>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09"/>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0"/>
        <v>0</v>
      </c>
      <c r="Y824" s="263"/>
      <c r="Z824" s="263"/>
      <c r="AB824" s="265" t="str">
        <f t="shared" si="111"/>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09"/>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0"/>
        <v>0</v>
      </c>
      <c r="Y825" s="263"/>
      <c r="Z825" s="263"/>
      <c r="AB825" s="265" t="str">
        <f t="shared" si="111"/>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09"/>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0"/>
        <v>0</v>
      </c>
      <c r="Y826" s="263"/>
      <c r="Z826" s="263"/>
      <c r="AB826" s="265" t="str">
        <f t="shared" si="111"/>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2">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3">IF(AND(C827="Smelter not listed",OR(LEN(D827)=0,LEN(E827)=0)),1,0)</f>
        <v>0</v>
      </c>
      <c r="Y827" s="263"/>
      <c r="Z827" s="263"/>
      <c r="AB827" s="265" t="str">
        <f t="shared" ref="AB827" si="114">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15">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16">IF(AND(C828="Smelter not listed",OR(LEN(D828)=0,LEN(E828)=0)),1,0)</f>
        <v>0</v>
      </c>
      <c r="Y828" s="263"/>
      <c r="Z828" s="263"/>
      <c r="AB828" s="265" t="str">
        <f t="shared" ref="AB828:AB859" si="117">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15"/>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16"/>
        <v>0</v>
      </c>
      <c r="Y829" s="263"/>
      <c r="Z829" s="263"/>
      <c r="AB829" s="265" t="str">
        <f t="shared" si="117"/>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15"/>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16"/>
        <v>0</v>
      </c>
      <c r="Y830" s="263"/>
      <c r="Z830" s="263"/>
      <c r="AB830" s="265" t="str">
        <f t="shared" si="117"/>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15"/>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16"/>
        <v>0</v>
      </c>
      <c r="Y831" s="263"/>
      <c r="Z831" s="263"/>
      <c r="AB831" s="265" t="str">
        <f t="shared" si="117"/>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15"/>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16"/>
        <v>0</v>
      </c>
      <c r="Y832" s="263"/>
      <c r="Z832" s="263"/>
      <c r="AB832" s="265" t="str">
        <f t="shared" si="117"/>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15"/>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16"/>
        <v>0</v>
      </c>
      <c r="Y833" s="263"/>
      <c r="Z833" s="263"/>
      <c r="AB833" s="265" t="str">
        <f t="shared" si="117"/>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15"/>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16"/>
        <v>0</v>
      </c>
      <c r="Y834" s="263"/>
      <c r="Z834" s="263"/>
      <c r="AB834" s="265" t="str">
        <f t="shared" si="117"/>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15"/>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16"/>
        <v>0</v>
      </c>
      <c r="Y835" s="263"/>
      <c r="Z835" s="263"/>
      <c r="AB835" s="265" t="str">
        <f t="shared" si="117"/>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15"/>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16"/>
        <v>0</v>
      </c>
      <c r="Y836" s="263"/>
      <c r="Z836" s="263"/>
      <c r="AB836" s="265" t="str">
        <f t="shared" si="117"/>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15"/>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16"/>
        <v>0</v>
      </c>
      <c r="Y837" s="263"/>
      <c r="Z837" s="263"/>
      <c r="AB837" s="265" t="str">
        <f t="shared" si="117"/>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15"/>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16"/>
        <v>0</v>
      </c>
      <c r="Y838" s="263"/>
      <c r="Z838" s="263"/>
      <c r="AB838" s="265" t="str">
        <f t="shared" si="117"/>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15"/>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16"/>
        <v>0</v>
      </c>
      <c r="Y839" s="263"/>
      <c r="Z839" s="263"/>
      <c r="AB839" s="265" t="str">
        <f t="shared" si="117"/>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15"/>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16"/>
        <v>0</v>
      </c>
      <c r="Y840" s="263"/>
      <c r="Z840" s="263"/>
      <c r="AB840" s="265" t="str">
        <f t="shared" si="117"/>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15"/>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16"/>
        <v>0</v>
      </c>
      <c r="Y841" s="263"/>
      <c r="Z841" s="263"/>
      <c r="AB841" s="265" t="str">
        <f t="shared" si="117"/>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15"/>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16"/>
        <v>0</v>
      </c>
      <c r="Y842" s="263"/>
      <c r="Z842" s="263"/>
      <c r="AB842" s="265" t="str">
        <f t="shared" si="117"/>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15"/>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16"/>
        <v>0</v>
      </c>
      <c r="Y843" s="263"/>
      <c r="Z843" s="263"/>
      <c r="AB843" s="265" t="str">
        <f t="shared" si="117"/>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15"/>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16"/>
        <v>0</v>
      </c>
      <c r="Y844" s="263"/>
      <c r="Z844" s="263"/>
      <c r="AB844" s="265" t="str">
        <f t="shared" si="117"/>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15"/>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16"/>
        <v>0</v>
      </c>
      <c r="Y845" s="263"/>
      <c r="Z845" s="263"/>
      <c r="AB845" s="265" t="str">
        <f t="shared" si="117"/>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15"/>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16"/>
        <v>0</v>
      </c>
      <c r="Y846" s="263"/>
      <c r="Z846" s="263"/>
      <c r="AB846" s="265" t="str">
        <f t="shared" si="117"/>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15"/>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16"/>
        <v>0</v>
      </c>
      <c r="Y847" s="263"/>
      <c r="Z847" s="263"/>
      <c r="AB847" s="265" t="str">
        <f t="shared" si="117"/>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15"/>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16"/>
        <v>0</v>
      </c>
      <c r="Y848" s="263"/>
      <c r="Z848" s="263"/>
      <c r="AB848" s="265" t="str">
        <f t="shared" si="117"/>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15"/>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16"/>
        <v>0</v>
      </c>
      <c r="Y849" s="263"/>
      <c r="Z849" s="263"/>
      <c r="AB849" s="265" t="str">
        <f t="shared" si="117"/>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15"/>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16"/>
        <v>0</v>
      </c>
      <c r="Y850" s="263"/>
      <c r="Z850" s="263"/>
      <c r="AB850" s="265" t="str">
        <f t="shared" si="117"/>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15"/>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16"/>
        <v>0</v>
      </c>
      <c r="Y851" s="263"/>
      <c r="Z851" s="263"/>
      <c r="AB851" s="265" t="str">
        <f t="shared" si="117"/>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15"/>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16"/>
        <v>0</v>
      </c>
      <c r="Y852" s="263"/>
      <c r="Z852" s="263"/>
      <c r="AB852" s="265" t="str">
        <f t="shared" si="117"/>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15"/>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16"/>
        <v>0</v>
      </c>
      <c r="Y853" s="263"/>
      <c r="Z853" s="263"/>
      <c r="AB853" s="265" t="str">
        <f t="shared" si="117"/>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15"/>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16"/>
        <v>0</v>
      </c>
      <c r="Y854" s="263"/>
      <c r="Z854" s="263"/>
      <c r="AB854" s="265" t="str">
        <f t="shared" si="117"/>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15"/>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16"/>
        <v>0</v>
      </c>
      <c r="Y855" s="263"/>
      <c r="Z855" s="263"/>
      <c r="AB855" s="265" t="str">
        <f t="shared" si="117"/>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15"/>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16"/>
        <v>0</v>
      </c>
      <c r="Y856" s="263"/>
      <c r="Z856" s="263"/>
      <c r="AB856" s="265" t="str">
        <f t="shared" si="117"/>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15"/>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16"/>
        <v>0</v>
      </c>
      <c r="Y857" s="263"/>
      <c r="Z857" s="263"/>
      <c r="AB857" s="265" t="str">
        <f t="shared" si="117"/>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15"/>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16"/>
        <v>0</v>
      </c>
      <c r="Y858" s="263"/>
      <c r="Z858" s="263"/>
      <c r="AB858" s="265" t="str">
        <f t="shared" si="117"/>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15"/>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16"/>
        <v>0</v>
      </c>
      <c r="Y859" s="263"/>
      <c r="Z859" s="263"/>
      <c r="AB859" s="265" t="str">
        <f t="shared" si="117"/>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18">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19">IF(AND(C860="Smelter not listed",OR(LEN(D860)=0,LEN(E860)=0)),1,0)</f>
        <v>0</v>
      </c>
      <c r="Y860" s="263"/>
      <c r="Z860" s="263"/>
      <c r="AB860" s="265" t="str">
        <f t="shared" ref="AB860:AB890" si="120">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18"/>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19"/>
        <v>0</v>
      </c>
      <c r="Y861" s="263"/>
      <c r="Z861" s="263"/>
      <c r="AB861" s="265" t="str">
        <f t="shared" si="120"/>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18"/>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19"/>
        <v>0</v>
      </c>
      <c r="Y862" s="263"/>
      <c r="Z862" s="263"/>
      <c r="AB862" s="265" t="str">
        <f t="shared" si="120"/>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18"/>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19"/>
        <v>0</v>
      </c>
      <c r="Y863" s="263"/>
      <c r="Z863" s="263"/>
      <c r="AB863" s="265" t="str">
        <f t="shared" si="120"/>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18"/>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19"/>
        <v>0</v>
      </c>
      <c r="Y864" s="263"/>
      <c r="Z864" s="263"/>
      <c r="AB864" s="265" t="str">
        <f t="shared" si="120"/>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18"/>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19"/>
        <v>0</v>
      </c>
      <c r="Y865" s="263"/>
      <c r="Z865" s="263"/>
      <c r="AB865" s="265" t="str">
        <f t="shared" si="120"/>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18"/>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19"/>
        <v>0</v>
      </c>
      <c r="Y866" s="263"/>
      <c r="Z866" s="263"/>
      <c r="AB866" s="265" t="str">
        <f t="shared" si="120"/>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18"/>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19"/>
        <v>0</v>
      </c>
      <c r="Y867" s="263"/>
      <c r="Z867" s="263"/>
      <c r="AB867" s="265" t="str">
        <f t="shared" si="120"/>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18"/>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19"/>
        <v>0</v>
      </c>
      <c r="Y868" s="263"/>
      <c r="Z868" s="263"/>
      <c r="AB868" s="265" t="str">
        <f t="shared" si="120"/>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18"/>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19"/>
        <v>0</v>
      </c>
      <c r="Y869" s="263"/>
      <c r="Z869" s="263"/>
      <c r="AB869" s="265" t="str">
        <f t="shared" si="120"/>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18"/>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19"/>
        <v>0</v>
      </c>
      <c r="Y870" s="263"/>
      <c r="Z870" s="263"/>
      <c r="AB870" s="265" t="str">
        <f t="shared" si="120"/>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18"/>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19"/>
        <v>0</v>
      </c>
      <c r="Y871" s="263"/>
      <c r="Z871" s="263"/>
      <c r="AB871" s="265" t="str">
        <f t="shared" si="120"/>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18"/>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19"/>
        <v>0</v>
      </c>
      <c r="Y872" s="263"/>
      <c r="Z872" s="263"/>
      <c r="AB872" s="265" t="str">
        <f t="shared" si="120"/>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18"/>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19"/>
        <v>0</v>
      </c>
      <c r="Y873" s="263"/>
      <c r="Z873" s="263"/>
      <c r="AB873" s="265" t="str">
        <f t="shared" si="120"/>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18"/>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19"/>
        <v>0</v>
      </c>
      <c r="Y874" s="263"/>
      <c r="Z874" s="263"/>
      <c r="AB874" s="265" t="str">
        <f t="shared" si="120"/>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18"/>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19"/>
        <v>0</v>
      </c>
      <c r="Y875" s="263"/>
      <c r="Z875" s="263"/>
      <c r="AB875" s="265" t="str">
        <f t="shared" si="120"/>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18"/>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19"/>
        <v>0</v>
      </c>
      <c r="Y876" s="263"/>
      <c r="Z876" s="263"/>
      <c r="AB876" s="265" t="str">
        <f t="shared" si="120"/>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18"/>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19"/>
        <v>0</v>
      </c>
      <c r="Y877" s="263"/>
      <c r="Z877" s="263"/>
      <c r="AB877" s="265" t="str">
        <f t="shared" si="120"/>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18"/>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19"/>
        <v>0</v>
      </c>
      <c r="Y878" s="263"/>
      <c r="Z878" s="263"/>
      <c r="AB878" s="265" t="str">
        <f t="shared" si="120"/>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18"/>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19"/>
        <v>0</v>
      </c>
      <c r="Y879" s="263"/>
      <c r="Z879" s="263"/>
      <c r="AB879" s="265" t="str">
        <f t="shared" si="120"/>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18"/>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19"/>
        <v>0</v>
      </c>
      <c r="Y880" s="263"/>
      <c r="Z880" s="263"/>
      <c r="AB880" s="265" t="str">
        <f t="shared" si="120"/>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18"/>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19"/>
        <v>0</v>
      </c>
      <c r="Y881" s="263"/>
      <c r="Z881" s="263"/>
      <c r="AB881" s="265" t="str">
        <f t="shared" si="120"/>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18"/>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19"/>
        <v>0</v>
      </c>
      <c r="Y882" s="263"/>
      <c r="Z882" s="263"/>
      <c r="AB882" s="265" t="str">
        <f t="shared" si="120"/>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18"/>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19"/>
        <v>0</v>
      </c>
      <c r="Y883" s="263"/>
      <c r="Z883" s="263"/>
      <c r="AB883" s="265" t="str">
        <f t="shared" si="120"/>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18"/>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19"/>
        <v>0</v>
      </c>
      <c r="Y884" s="263"/>
      <c r="Z884" s="263"/>
      <c r="AB884" s="265" t="str">
        <f t="shared" si="120"/>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18"/>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19"/>
        <v>0</v>
      </c>
      <c r="Y885" s="263"/>
      <c r="Z885" s="263"/>
      <c r="AB885" s="265" t="str">
        <f t="shared" si="120"/>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18"/>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19"/>
        <v>0</v>
      </c>
      <c r="Y886" s="263"/>
      <c r="Z886" s="263"/>
      <c r="AB886" s="265" t="str">
        <f t="shared" si="120"/>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18"/>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19"/>
        <v>0</v>
      </c>
      <c r="Y887" s="263"/>
      <c r="Z887" s="263"/>
      <c r="AB887" s="265" t="str">
        <f t="shared" si="120"/>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18"/>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19"/>
        <v>0</v>
      </c>
      <c r="Y888" s="263"/>
      <c r="Z888" s="263"/>
      <c r="AB888" s="265" t="str">
        <f t="shared" si="120"/>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18"/>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19"/>
        <v>0</v>
      </c>
      <c r="Y889" s="263"/>
      <c r="Z889" s="263"/>
      <c r="AB889" s="265" t="str">
        <f t="shared" si="120"/>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18"/>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19"/>
        <v>0</v>
      </c>
      <c r="Y890" s="263"/>
      <c r="Z890" s="263"/>
      <c r="AB890" s="265" t="str">
        <f t="shared" si="120"/>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1">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2">IF(AND(C891="Smelter not listed",OR(LEN(D891)=0,LEN(E891)=0)),1,0)</f>
        <v>0</v>
      </c>
      <c r="Y891" s="263"/>
      <c r="Z891" s="263"/>
      <c r="AB891" s="265" t="str">
        <f t="shared" ref="AB891" si="123">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4">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25">IF(AND(C892="Smelter not listed",OR(LEN(D892)=0,LEN(E892)=0)),1,0)</f>
        <v>0</v>
      </c>
      <c r="Y892" s="263"/>
      <c r="Z892" s="263"/>
      <c r="AB892" s="265" t="str">
        <f t="shared" ref="AB892:AB923" si="126">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4"/>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25"/>
        <v>0</v>
      </c>
      <c r="Y893" s="263"/>
      <c r="Z893" s="263"/>
      <c r="AB893" s="265" t="str">
        <f t="shared" si="126"/>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4"/>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25"/>
        <v>0</v>
      </c>
      <c r="Y894" s="263"/>
      <c r="Z894" s="263"/>
      <c r="AB894" s="265" t="str">
        <f t="shared" si="126"/>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4"/>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25"/>
        <v>0</v>
      </c>
      <c r="Y895" s="263"/>
      <c r="Z895" s="263"/>
      <c r="AB895" s="265" t="str">
        <f t="shared" si="126"/>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4"/>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25"/>
        <v>0</v>
      </c>
      <c r="Y896" s="263"/>
      <c r="Z896" s="263"/>
      <c r="AB896" s="265" t="str">
        <f t="shared" si="126"/>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4"/>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25"/>
        <v>0</v>
      </c>
      <c r="Y897" s="263"/>
      <c r="Z897" s="263"/>
      <c r="AB897" s="265" t="str">
        <f t="shared" si="126"/>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4"/>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25"/>
        <v>0</v>
      </c>
      <c r="Y898" s="263"/>
      <c r="Z898" s="263"/>
      <c r="AB898" s="265" t="str">
        <f t="shared" si="126"/>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4"/>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25"/>
        <v>0</v>
      </c>
      <c r="Y899" s="263"/>
      <c r="Z899" s="263"/>
      <c r="AB899" s="265" t="str">
        <f t="shared" si="126"/>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4"/>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25"/>
        <v>0</v>
      </c>
      <c r="Y900" s="263"/>
      <c r="Z900" s="263"/>
      <c r="AB900" s="265" t="str">
        <f t="shared" si="126"/>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4"/>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25"/>
        <v>0</v>
      </c>
      <c r="Y901" s="263"/>
      <c r="Z901" s="263"/>
      <c r="AB901" s="265" t="str">
        <f t="shared" si="126"/>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4"/>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25"/>
        <v>0</v>
      </c>
      <c r="Y902" s="263"/>
      <c r="Z902" s="263"/>
      <c r="AB902" s="265" t="str">
        <f t="shared" si="126"/>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4"/>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25"/>
        <v>0</v>
      </c>
      <c r="Y903" s="263"/>
      <c r="Z903" s="263"/>
      <c r="AB903" s="265" t="str">
        <f t="shared" si="126"/>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4"/>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25"/>
        <v>0</v>
      </c>
      <c r="Y904" s="263"/>
      <c r="Z904" s="263"/>
      <c r="AB904" s="265" t="str">
        <f t="shared" si="126"/>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4"/>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25"/>
        <v>0</v>
      </c>
      <c r="Y905" s="263"/>
      <c r="Z905" s="263"/>
      <c r="AB905" s="265" t="str">
        <f t="shared" si="126"/>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4"/>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25"/>
        <v>0</v>
      </c>
      <c r="Y906" s="263"/>
      <c r="Z906" s="263"/>
      <c r="AB906" s="265" t="str">
        <f t="shared" si="126"/>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4"/>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25"/>
        <v>0</v>
      </c>
      <c r="Y907" s="263"/>
      <c r="Z907" s="263"/>
      <c r="AB907" s="265" t="str">
        <f t="shared" si="126"/>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4"/>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25"/>
        <v>0</v>
      </c>
      <c r="Y908" s="263"/>
      <c r="Z908" s="263"/>
      <c r="AB908" s="265" t="str">
        <f t="shared" si="126"/>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4"/>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25"/>
        <v>0</v>
      </c>
      <c r="Y909" s="263"/>
      <c r="Z909" s="263"/>
      <c r="AB909" s="265" t="str">
        <f t="shared" si="126"/>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4"/>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25"/>
        <v>0</v>
      </c>
      <c r="Y910" s="263"/>
      <c r="Z910" s="263"/>
      <c r="AB910" s="265" t="str">
        <f t="shared" si="126"/>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4"/>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25"/>
        <v>0</v>
      </c>
      <c r="Y911" s="263"/>
      <c r="Z911" s="263"/>
      <c r="AB911" s="265" t="str">
        <f t="shared" si="126"/>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4"/>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25"/>
        <v>0</v>
      </c>
      <c r="Y912" s="263"/>
      <c r="Z912" s="263"/>
      <c r="AB912" s="265" t="str">
        <f t="shared" si="126"/>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4"/>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25"/>
        <v>0</v>
      </c>
      <c r="Y913" s="263"/>
      <c r="Z913" s="263"/>
      <c r="AB913" s="265" t="str">
        <f t="shared" si="126"/>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4"/>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25"/>
        <v>0</v>
      </c>
      <c r="Y914" s="263"/>
      <c r="Z914" s="263"/>
      <c r="AB914" s="265" t="str">
        <f t="shared" si="126"/>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4"/>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25"/>
        <v>0</v>
      </c>
      <c r="Y915" s="263"/>
      <c r="Z915" s="263"/>
      <c r="AB915" s="265" t="str">
        <f t="shared" si="126"/>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4"/>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25"/>
        <v>0</v>
      </c>
      <c r="Y916" s="263"/>
      <c r="Z916" s="263"/>
      <c r="AB916" s="265" t="str">
        <f t="shared" si="126"/>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4"/>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25"/>
        <v>0</v>
      </c>
      <c r="Y917" s="263"/>
      <c r="Z917" s="263"/>
      <c r="AB917" s="265" t="str">
        <f t="shared" si="126"/>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4"/>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25"/>
        <v>0</v>
      </c>
      <c r="Y918" s="263"/>
      <c r="Z918" s="263"/>
      <c r="AB918" s="265" t="str">
        <f t="shared" si="126"/>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4"/>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25"/>
        <v>0</v>
      </c>
      <c r="Y919" s="263"/>
      <c r="Z919" s="263"/>
      <c r="AB919" s="265" t="str">
        <f t="shared" si="126"/>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4"/>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25"/>
        <v>0</v>
      </c>
      <c r="Y920" s="263"/>
      <c r="Z920" s="263"/>
      <c r="AB920" s="265" t="str">
        <f t="shared" si="126"/>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4"/>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25"/>
        <v>0</v>
      </c>
      <c r="Y921" s="263"/>
      <c r="Z921" s="263"/>
      <c r="AB921" s="265" t="str">
        <f t="shared" si="126"/>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4"/>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25"/>
        <v>0</v>
      </c>
      <c r="Y922" s="263"/>
      <c r="Z922" s="263"/>
      <c r="AB922" s="265" t="str">
        <f t="shared" si="126"/>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4"/>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25"/>
        <v>0</v>
      </c>
      <c r="Y923" s="263"/>
      <c r="Z923" s="263"/>
      <c r="AB923" s="265" t="str">
        <f t="shared" si="126"/>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27">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28">IF(AND(C924="Smelter not listed",OR(LEN(D924)=0,LEN(E924)=0)),1,0)</f>
        <v>0</v>
      </c>
      <c r="Y924" s="263"/>
      <c r="Z924" s="263"/>
      <c r="AB924" s="265" t="str">
        <f t="shared" ref="AB924:AB954" si="129">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27"/>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28"/>
        <v>0</v>
      </c>
      <c r="Y925" s="263"/>
      <c r="Z925" s="263"/>
      <c r="AB925" s="265" t="str">
        <f t="shared" si="129"/>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27"/>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28"/>
        <v>0</v>
      </c>
      <c r="Y926" s="263"/>
      <c r="Z926" s="263"/>
      <c r="AB926" s="265" t="str">
        <f t="shared" si="129"/>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27"/>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28"/>
        <v>0</v>
      </c>
      <c r="Y927" s="263"/>
      <c r="Z927" s="263"/>
      <c r="AB927" s="265" t="str">
        <f t="shared" si="129"/>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27"/>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28"/>
        <v>0</v>
      </c>
      <c r="Y928" s="263"/>
      <c r="Z928" s="263"/>
      <c r="AB928" s="265" t="str">
        <f t="shared" si="129"/>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27"/>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28"/>
        <v>0</v>
      </c>
      <c r="Y929" s="263"/>
      <c r="Z929" s="263"/>
      <c r="AB929" s="265" t="str">
        <f t="shared" si="129"/>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27"/>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28"/>
        <v>0</v>
      </c>
      <c r="Y930" s="263"/>
      <c r="Z930" s="263"/>
      <c r="AB930" s="265" t="str">
        <f t="shared" si="129"/>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27"/>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28"/>
        <v>0</v>
      </c>
      <c r="Y931" s="263"/>
      <c r="Z931" s="263"/>
      <c r="AB931" s="265" t="str">
        <f t="shared" si="129"/>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27"/>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28"/>
        <v>0</v>
      </c>
      <c r="Y932" s="263"/>
      <c r="Z932" s="263"/>
      <c r="AB932" s="265" t="str">
        <f t="shared" si="129"/>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27"/>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28"/>
        <v>0</v>
      </c>
      <c r="Y933" s="263"/>
      <c r="Z933" s="263"/>
      <c r="AB933" s="265" t="str">
        <f t="shared" si="129"/>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27"/>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28"/>
        <v>0</v>
      </c>
      <c r="Y934" s="263"/>
      <c r="Z934" s="263"/>
      <c r="AB934" s="265" t="str">
        <f t="shared" si="129"/>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27"/>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28"/>
        <v>0</v>
      </c>
      <c r="Y935" s="263"/>
      <c r="Z935" s="263"/>
      <c r="AB935" s="265" t="str">
        <f t="shared" si="129"/>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27"/>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28"/>
        <v>0</v>
      </c>
      <c r="Y936" s="263"/>
      <c r="Z936" s="263"/>
      <c r="AB936" s="265" t="str">
        <f t="shared" si="129"/>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27"/>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28"/>
        <v>0</v>
      </c>
      <c r="Y937" s="263"/>
      <c r="Z937" s="263"/>
      <c r="AB937" s="265" t="str">
        <f t="shared" si="129"/>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27"/>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28"/>
        <v>0</v>
      </c>
      <c r="Y938" s="263"/>
      <c r="Z938" s="263"/>
      <c r="AB938" s="265" t="str">
        <f t="shared" si="129"/>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27"/>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28"/>
        <v>0</v>
      </c>
      <c r="Y939" s="263"/>
      <c r="Z939" s="263"/>
      <c r="AB939" s="265" t="str">
        <f t="shared" si="129"/>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27"/>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28"/>
        <v>0</v>
      </c>
      <c r="Y940" s="263"/>
      <c r="Z940" s="263"/>
      <c r="AB940" s="265" t="str">
        <f t="shared" si="129"/>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27"/>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28"/>
        <v>0</v>
      </c>
      <c r="Y941" s="263"/>
      <c r="Z941" s="263"/>
      <c r="AB941" s="265" t="str">
        <f t="shared" si="129"/>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27"/>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28"/>
        <v>0</v>
      </c>
      <c r="Y942" s="263"/>
      <c r="Z942" s="263"/>
      <c r="AB942" s="265" t="str">
        <f t="shared" si="129"/>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27"/>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28"/>
        <v>0</v>
      </c>
      <c r="Y943" s="263"/>
      <c r="Z943" s="263"/>
      <c r="AB943" s="265" t="str">
        <f t="shared" si="129"/>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27"/>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28"/>
        <v>0</v>
      </c>
      <c r="Y944" s="263"/>
      <c r="Z944" s="263"/>
      <c r="AB944" s="265" t="str">
        <f t="shared" si="129"/>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27"/>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28"/>
        <v>0</v>
      </c>
      <c r="Y945" s="263"/>
      <c r="Z945" s="263"/>
      <c r="AB945" s="265" t="str">
        <f t="shared" si="129"/>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27"/>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28"/>
        <v>0</v>
      </c>
      <c r="Y946" s="263"/>
      <c r="Z946" s="263"/>
      <c r="AB946" s="265" t="str">
        <f t="shared" si="129"/>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27"/>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28"/>
        <v>0</v>
      </c>
      <c r="Y947" s="263"/>
      <c r="Z947" s="263"/>
      <c r="AB947" s="265" t="str">
        <f t="shared" si="129"/>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27"/>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28"/>
        <v>0</v>
      </c>
      <c r="Y948" s="263"/>
      <c r="Z948" s="263"/>
      <c r="AB948" s="265" t="str">
        <f t="shared" si="129"/>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27"/>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28"/>
        <v>0</v>
      </c>
      <c r="Y949" s="263"/>
      <c r="Z949" s="263"/>
      <c r="AB949" s="265" t="str">
        <f t="shared" si="129"/>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27"/>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28"/>
        <v>0</v>
      </c>
      <c r="Y950" s="263"/>
      <c r="Z950" s="263"/>
      <c r="AB950" s="265" t="str">
        <f t="shared" si="129"/>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27"/>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28"/>
        <v>0</v>
      </c>
      <c r="Y951" s="263"/>
      <c r="Z951" s="263"/>
      <c r="AB951" s="265" t="str">
        <f t="shared" si="129"/>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27"/>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28"/>
        <v>0</v>
      </c>
      <c r="Y952" s="263"/>
      <c r="Z952" s="263"/>
      <c r="AB952" s="265" t="str">
        <f t="shared" si="129"/>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27"/>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28"/>
        <v>0</v>
      </c>
      <c r="Y953" s="263"/>
      <c r="Z953" s="263"/>
      <c r="AB953" s="265" t="str">
        <f t="shared" si="129"/>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27"/>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28"/>
        <v>0</v>
      </c>
      <c r="Y954" s="263"/>
      <c r="Z954" s="263"/>
      <c r="AB954" s="265" t="str">
        <f t="shared" si="129"/>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0">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1">IF(AND(C955="Smelter not listed",OR(LEN(D955)=0,LEN(E955)=0)),1,0)</f>
        <v>0</v>
      </c>
      <c r="Y955" s="263"/>
      <c r="Z955" s="263"/>
      <c r="AB955" s="265" t="str">
        <f t="shared" ref="AB955" si="132">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3">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4">IF(AND(C956="Smelter not listed",OR(LEN(D956)=0,LEN(E956)=0)),1,0)</f>
        <v>0</v>
      </c>
      <c r="Y956" s="263"/>
      <c r="Z956" s="263"/>
      <c r="AB956" s="265" t="str">
        <f t="shared" ref="AB956:AB987" si="135">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3"/>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4"/>
        <v>0</v>
      </c>
      <c r="Y957" s="263"/>
      <c r="Z957" s="263"/>
      <c r="AB957" s="265" t="str">
        <f t="shared" si="135"/>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3"/>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4"/>
        <v>0</v>
      </c>
      <c r="Y958" s="263"/>
      <c r="Z958" s="263"/>
      <c r="AB958" s="265" t="str">
        <f t="shared" si="135"/>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3"/>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4"/>
        <v>0</v>
      </c>
      <c r="Y959" s="263"/>
      <c r="Z959" s="263"/>
      <c r="AB959" s="265" t="str">
        <f t="shared" si="135"/>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3"/>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4"/>
        <v>0</v>
      </c>
      <c r="Y960" s="263"/>
      <c r="Z960" s="263"/>
      <c r="AB960" s="265" t="str">
        <f t="shared" si="135"/>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3"/>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4"/>
        <v>0</v>
      </c>
      <c r="Y961" s="263"/>
      <c r="Z961" s="263"/>
      <c r="AB961" s="265" t="str">
        <f t="shared" si="135"/>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3"/>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4"/>
        <v>0</v>
      </c>
      <c r="Y962" s="263"/>
      <c r="Z962" s="263"/>
      <c r="AB962" s="265" t="str">
        <f t="shared" si="135"/>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3"/>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4"/>
        <v>0</v>
      </c>
      <c r="Y963" s="263"/>
      <c r="Z963" s="263"/>
      <c r="AB963" s="265" t="str">
        <f t="shared" si="135"/>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3"/>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4"/>
        <v>0</v>
      </c>
      <c r="Y964" s="263"/>
      <c r="Z964" s="263"/>
      <c r="AB964" s="265" t="str">
        <f t="shared" si="135"/>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3"/>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4"/>
        <v>0</v>
      </c>
      <c r="Y965" s="263"/>
      <c r="Z965" s="263"/>
      <c r="AB965" s="265" t="str">
        <f t="shared" si="135"/>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3"/>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4"/>
        <v>0</v>
      </c>
      <c r="Y966" s="263"/>
      <c r="Z966" s="263"/>
      <c r="AB966" s="265" t="str">
        <f t="shared" si="135"/>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3"/>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4"/>
        <v>0</v>
      </c>
      <c r="Y967" s="263"/>
      <c r="Z967" s="263"/>
      <c r="AB967" s="265" t="str">
        <f t="shared" si="135"/>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3"/>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4"/>
        <v>0</v>
      </c>
      <c r="Y968" s="263"/>
      <c r="Z968" s="263"/>
      <c r="AB968" s="265" t="str">
        <f t="shared" si="135"/>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3"/>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4"/>
        <v>0</v>
      </c>
      <c r="Y969" s="263"/>
      <c r="Z969" s="263"/>
      <c r="AB969" s="265" t="str">
        <f t="shared" si="135"/>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3"/>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4"/>
        <v>0</v>
      </c>
      <c r="Y970" s="263"/>
      <c r="Z970" s="263"/>
      <c r="AB970" s="265" t="str">
        <f t="shared" si="135"/>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3"/>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4"/>
        <v>0</v>
      </c>
      <c r="Y971" s="263"/>
      <c r="Z971" s="263"/>
      <c r="AB971" s="265" t="str">
        <f t="shared" si="135"/>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3"/>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4"/>
        <v>0</v>
      </c>
      <c r="Y972" s="263"/>
      <c r="Z972" s="263"/>
      <c r="AB972" s="265" t="str">
        <f t="shared" si="135"/>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3"/>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4"/>
        <v>0</v>
      </c>
      <c r="Y973" s="263"/>
      <c r="Z973" s="263"/>
      <c r="AB973" s="265" t="str">
        <f t="shared" si="135"/>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3"/>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4"/>
        <v>0</v>
      </c>
      <c r="Y974" s="263"/>
      <c r="Z974" s="263"/>
      <c r="AB974" s="265" t="str">
        <f t="shared" si="135"/>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3"/>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4"/>
        <v>0</v>
      </c>
      <c r="Y975" s="263"/>
      <c r="Z975" s="263"/>
      <c r="AB975" s="265" t="str">
        <f t="shared" si="135"/>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3"/>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4"/>
        <v>0</v>
      </c>
      <c r="Y976" s="263"/>
      <c r="Z976" s="263"/>
      <c r="AB976" s="265" t="str">
        <f t="shared" si="135"/>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3"/>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4"/>
        <v>0</v>
      </c>
      <c r="Y977" s="263"/>
      <c r="Z977" s="263"/>
      <c r="AB977" s="265" t="str">
        <f t="shared" si="135"/>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3"/>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4"/>
        <v>0</v>
      </c>
      <c r="Y978" s="263"/>
      <c r="Z978" s="263"/>
      <c r="AB978" s="265" t="str">
        <f t="shared" si="135"/>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3"/>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4"/>
        <v>0</v>
      </c>
      <c r="Y979" s="263"/>
      <c r="Z979" s="263"/>
      <c r="AB979" s="265" t="str">
        <f t="shared" si="135"/>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3"/>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4"/>
        <v>0</v>
      </c>
      <c r="Y980" s="263"/>
      <c r="Z980" s="263"/>
      <c r="AB980" s="265" t="str">
        <f t="shared" si="135"/>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3"/>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4"/>
        <v>0</v>
      </c>
      <c r="Y981" s="263"/>
      <c r="Z981" s="263"/>
      <c r="AB981" s="265" t="str">
        <f t="shared" si="135"/>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3"/>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4"/>
        <v>0</v>
      </c>
      <c r="Y982" s="263"/>
      <c r="Z982" s="263"/>
      <c r="AB982" s="265" t="str">
        <f t="shared" si="135"/>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3"/>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4"/>
        <v>0</v>
      </c>
      <c r="Y983" s="263"/>
      <c r="Z983" s="263"/>
      <c r="AB983" s="265" t="str">
        <f t="shared" si="135"/>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3"/>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4"/>
        <v>0</v>
      </c>
      <c r="Y984" s="263"/>
      <c r="Z984" s="263"/>
      <c r="AB984" s="265" t="str">
        <f t="shared" si="135"/>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3"/>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4"/>
        <v>0</v>
      </c>
      <c r="Y985" s="263"/>
      <c r="Z985" s="263"/>
      <c r="AB985" s="265" t="str">
        <f t="shared" si="135"/>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3"/>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4"/>
        <v>0</v>
      </c>
      <c r="Y986" s="263"/>
      <c r="Z986" s="263"/>
      <c r="AB986" s="265" t="str">
        <f t="shared" si="135"/>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3"/>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4"/>
        <v>0</v>
      </c>
      <c r="Y987" s="263"/>
      <c r="Z987" s="263"/>
      <c r="AB987" s="265" t="str">
        <f t="shared" si="135"/>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36">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37">IF(AND(C988="Smelter not listed",OR(LEN(D988)=0,LEN(E988)=0)),1,0)</f>
        <v>0</v>
      </c>
      <c r="Y988" s="263"/>
      <c r="Z988" s="263"/>
      <c r="AB988" s="265" t="str">
        <f t="shared" ref="AB988:AB1018" si="138">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36"/>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37"/>
        <v>0</v>
      </c>
      <c r="Y989" s="263"/>
      <c r="Z989" s="263"/>
      <c r="AB989" s="265" t="str">
        <f t="shared" si="138"/>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36"/>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37"/>
        <v>0</v>
      </c>
      <c r="Y990" s="263"/>
      <c r="Z990" s="263"/>
      <c r="AB990" s="265" t="str">
        <f t="shared" si="138"/>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36"/>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37"/>
        <v>0</v>
      </c>
      <c r="Y991" s="263"/>
      <c r="Z991" s="263"/>
      <c r="AB991" s="265" t="str">
        <f t="shared" si="138"/>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36"/>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37"/>
        <v>0</v>
      </c>
      <c r="Y992" s="263"/>
      <c r="Z992" s="263"/>
      <c r="AB992" s="265" t="str">
        <f t="shared" si="138"/>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36"/>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37"/>
        <v>0</v>
      </c>
      <c r="Y993" s="263"/>
      <c r="Z993" s="263"/>
      <c r="AB993" s="265" t="str">
        <f t="shared" si="138"/>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36"/>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37"/>
        <v>0</v>
      </c>
      <c r="Y994" s="263"/>
      <c r="Z994" s="263"/>
      <c r="AB994" s="265" t="str">
        <f t="shared" si="138"/>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36"/>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37"/>
        <v>0</v>
      </c>
      <c r="Y995" s="263"/>
      <c r="Z995" s="263"/>
      <c r="AB995" s="265" t="str">
        <f t="shared" si="138"/>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36"/>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37"/>
        <v>0</v>
      </c>
      <c r="Y996" s="263"/>
      <c r="Z996" s="263"/>
      <c r="AB996" s="265" t="str">
        <f t="shared" si="138"/>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36"/>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37"/>
        <v>0</v>
      </c>
      <c r="Y997" s="263"/>
      <c r="Z997" s="263"/>
      <c r="AB997" s="265" t="str">
        <f t="shared" si="138"/>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36"/>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37"/>
        <v>0</v>
      </c>
      <c r="Y998" s="263"/>
      <c r="Z998" s="263"/>
      <c r="AB998" s="265" t="str">
        <f t="shared" si="138"/>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36"/>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37"/>
        <v>0</v>
      </c>
      <c r="Y999" s="263"/>
      <c r="Z999" s="263"/>
      <c r="AB999" s="265" t="str">
        <f t="shared" si="138"/>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36"/>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37"/>
        <v>0</v>
      </c>
      <c r="Y1000" s="263"/>
      <c r="Z1000" s="263"/>
      <c r="AB1000" s="265" t="str">
        <f t="shared" si="138"/>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36"/>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37"/>
        <v>0</v>
      </c>
      <c r="Y1001" s="263"/>
      <c r="Z1001" s="263"/>
      <c r="AB1001" s="265" t="str">
        <f t="shared" si="138"/>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36"/>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37"/>
        <v>0</v>
      </c>
      <c r="Y1002" s="263"/>
      <c r="Z1002" s="263"/>
      <c r="AB1002" s="265" t="str">
        <f t="shared" si="138"/>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36"/>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37"/>
        <v>0</v>
      </c>
      <c r="Y1003" s="263"/>
      <c r="Z1003" s="263"/>
      <c r="AB1003" s="265" t="str">
        <f t="shared" si="138"/>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36"/>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37"/>
        <v>0</v>
      </c>
      <c r="Y1004" s="263"/>
      <c r="Z1004" s="263"/>
      <c r="AB1004" s="265" t="str">
        <f t="shared" si="138"/>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36"/>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37"/>
        <v>0</v>
      </c>
      <c r="Y1005" s="263"/>
      <c r="Z1005" s="263"/>
      <c r="AB1005" s="265" t="str">
        <f t="shared" si="138"/>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36"/>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37"/>
        <v>0</v>
      </c>
      <c r="Y1006" s="263"/>
      <c r="Z1006" s="263"/>
      <c r="AB1006" s="265" t="str">
        <f t="shared" si="138"/>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36"/>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37"/>
        <v>0</v>
      </c>
      <c r="Y1007" s="263"/>
      <c r="Z1007" s="263"/>
      <c r="AB1007" s="265" t="str">
        <f t="shared" si="138"/>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36"/>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37"/>
        <v>0</v>
      </c>
      <c r="Y1008" s="263"/>
      <c r="Z1008" s="263"/>
      <c r="AB1008" s="265" t="str">
        <f t="shared" si="138"/>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36"/>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37"/>
        <v>0</v>
      </c>
      <c r="Y1009" s="263"/>
      <c r="Z1009" s="263"/>
      <c r="AB1009" s="265" t="str">
        <f t="shared" si="138"/>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36"/>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37"/>
        <v>0</v>
      </c>
      <c r="Y1010" s="263"/>
      <c r="Z1010" s="263"/>
      <c r="AB1010" s="265" t="str">
        <f t="shared" si="138"/>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36"/>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37"/>
        <v>0</v>
      </c>
      <c r="Y1011" s="263"/>
      <c r="Z1011" s="263"/>
      <c r="AB1011" s="265" t="str">
        <f t="shared" si="138"/>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36"/>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37"/>
        <v>0</v>
      </c>
      <c r="Y1012" s="263"/>
      <c r="Z1012" s="263"/>
      <c r="AB1012" s="265" t="str">
        <f t="shared" si="138"/>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36"/>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37"/>
        <v>0</v>
      </c>
      <c r="Y1013" s="263"/>
      <c r="Z1013" s="263"/>
      <c r="AB1013" s="265" t="str">
        <f t="shared" si="138"/>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36"/>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37"/>
        <v>0</v>
      </c>
      <c r="Y1014" s="263"/>
      <c r="Z1014" s="263"/>
      <c r="AB1014" s="265" t="str">
        <f t="shared" si="138"/>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36"/>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37"/>
        <v>0</v>
      </c>
      <c r="Y1015" s="263"/>
      <c r="Z1015" s="263"/>
      <c r="AB1015" s="265" t="str">
        <f t="shared" si="138"/>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36"/>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37"/>
        <v>0</v>
      </c>
      <c r="Y1016" s="263"/>
      <c r="Z1016" s="263"/>
      <c r="AB1016" s="265" t="str">
        <f t="shared" si="138"/>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36"/>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37"/>
        <v>0</v>
      </c>
      <c r="Y1017" s="263"/>
      <c r="Z1017" s="263"/>
      <c r="AB1017" s="265" t="str">
        <f t="shared" si="138"/>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36"/>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37"/>
        <v>0</v>
      </c>
      <c r="Y1018" s="263"/>
      <c r="Z1018" s="263"/>
      <c r="AB1018" s="265" t="str">
        <f t="shared" si="138"/>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39">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0">IF(AND(C1019="Smelter not listed",OR(LEN(D1019)=0,LEN(E1019)=0)),1,0)</f>
        <v>0</v>
      </c>
      <c r="Y1019" s="263"/>
      <c r="Z1019" s="263"/>
      <c r="AB1019" s="265" t="str">
        <f t="shared" ref="AB1019" si="141">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2">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3">IF(AND(C1020="Smelter not listed",OR(LEN(D1020)=0,LEN(E1020)=0)),1,0)</f>
        <v>0</v>
      </c>
      <c r="Y1020" s="263"/>
      <c r="Z1020" s="263"/>
      <c r="AB1020" s="265" t="str">
        <f t="shared" ref="AB1020:AB1051" si="144">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2"/>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3"/>
        <v>0</v>
      </c>
      <c r="Y1021" s="263"/>
      <c r="Z1021" s="263"/>
      <c r="AB1021" s="265" t="str">
        <f t="shared" si="144"/>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2"/>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3"/>
        <v>0</v>
      </c>
      <c r="Y1022" s="263"/>
      <c r="Z1022" s="263"/>
      <c r="AB1022" s="265" t="str">
        <f t="shared" si="144"/>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2"/>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3"/>
        <v>0</v>
      </c>
      <c r="Y1023" s="263"/>
      <c r="Z1023" s="263"/>
      <c r="AB1023" s="265" t="str">
        <f t="shared" si="144"/>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2"/>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3"/>
        <v>0</v>
      </c>
      <c r="Y1024" s="263"/>
      <c r="Z1024" s="263"/>
      <c r="AB1024" s="265" t="str">
        <f t="shared" si="144"/>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2"/>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3"/>
        <v>0</v>
      </c>
      <c r="Y1025" s="263"/>
      <c r="Z1025" s="263"/>
      <c r="AB1025" s="265" t="str">
        <f t="shared" si="144"/>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2"/>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3"/>
        <v>0</v>
      </c>
      <c r="Y1026" s="263"/>
      <c r="Z1026" s="263"/>
      <c r="AB1026" s="265" t="str">
        <f t="shared" si="144"/>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2"/>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3"/>
        <v>0</v>
      </c>
      <c r="Y1027" s="263"/>
      <c r="Z1027" s="263"/>
      <c r="AB1027" s="265" t="str">
        <f t="shared" si="144"/>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2"/>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3"/>
        <v>0</v>
      </c>
      <c r="Y1028" s="263"/>
      <c r="Z1028" s="263"/>
      <c r="AB1028" s="265" t="str">
        <f t="shared" si="144"/>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2"/>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3"/>
        <v>0</v>
      </c>
      <c r="Y1029" s="263"/>
      <c r="Z1029" s="263"/>
      <c r="AB1029" s="265" t="str">
        <f t="shared" si="144"/>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2"/>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3"/>
        <v>0</v>
      </c>
      <c r="Y1030" s="263"/>
      <c r="Z1030" s="263"/>
      <c r="AB1030" s="265" t="str">
        <f t="shared" si="144"/>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2"/>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3"/>
        <v>0</v>
      </c>
      <c r="Y1031" s="263"/>
      <c r="Z1031" s="263"/>
      <c r="AB1031" s="265" t="str">
        <f t="shared" si="144"/>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2"/>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3"/>
        <v>0</v>
      </c>
      <c r="Y1032" s="263"/>
      <c r="Z1032" s="263"/>
      <c r="AB1032" s="265" t="str">
        <f t="shared" si="144"/>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2"/>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3"/>
        <v>0</v>
      </c>
      <c r="Y1033" s="263"/>
      <c r="Z1033" s="263"/>
      <c r="AB1033" s="265" t="str">
        <f t="shared" si="144"/>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2"/>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3"/>
        <v>0</v>
      </c>
      <c r="Y1034" s="263"/>
      <c r="Z1034" s="263"/>
      <c r="AB1034" s="265" t="str">
        <f t="shared" si="144"/>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2"/>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3"/>
        <v>0</v>
      </c>
      <c r="Y1035" s="263"/>
      <c r="Z1035" s="263"/>
      <c r="AB1035" s="265" t="str">
        <f t="shared" si="144"/>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2"/>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3"/>
        <v>0</v>
      </c>
      <c r="Y1036" s="263"/>
      <c r="Z1036" s="263"/>
      <c r="AB1036" s="265" t="str">
        <f t="shared" si="144"/>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2"/>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3"/>
        <v>0</v>
      </c>
      <c r="Y1037" s="263"/>
      <c r="Z1037" s="263"/>
      <c r="AB1037" s="265" t="str">
        <f t="shared" si="144"/>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2"/>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3"/>
        <v>0</v>
      </c>
      <c r="Y1038" s="263"/>
      <c r="Z1038" s="263"/>
      <c r="AB1038" s="265" t="str">
        <f t="shared" si="144"/>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2"/>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3"/>
        <v>0</v>
      </c>
      <c r="Y1039" s="263"/>
      <c r="Z1039" s="263"/>
      <c r="AB1039" s="265" t="str">
        <f t="shared" si="144"/>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2"/>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3"/>
        <v>0</v>
      </c>
      <c r="Y1040" s="263"/>
      <c r="Z1040" s="263"/>
      <c r="AB1040" s="265" t="str">
        <f t="shared" si="144"/>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2"/>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3"/>
        <v>0</v>
      </c>
      <c r="Y1041" s="263"/>
      <c r="Z1041" s="263"/>
      <c r="AB1041" s="265" t="str">
        <f t="shared" si="144"/>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2"/>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3"/>
        <v>0</v>
      </c>
      <c r="Y1042" s="263"/>
      <c r="Z1042" s="263"/>
      <c r="AB1042" s="265" t="str">
        <f t="shared" si="144"/>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2"/>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3"/>
        <v>0</v>
      </c>
      <c r="Y1043" s="263"/>
      <c r="Z1043" s="263"/>
      <c r="AB1043" s="265" t="str">
        <f t="shared" si="144"/>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2"/>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3"/>
        <v>0</v>
      </c>
      <c r="Y1044" s="263"/>
      <c r="Z1044" s="263"/>
      <c r="AB1044" s="265" t="str">
        <f t="shared" si="144"/>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2"/>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3"/>
        <v>0</v>
      </c>
      <c r="Y1045" s="263"/>
      <c r="Z1045" s="263"/>
      <c r="AB1045" s="265" t="str">
        <f t="shared" si="144"/>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2"/>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3"/>
        <v>0</v>
      </c>
      <c r="Y1046" s="263"/>
      <c r="Z1046" s="263"/>
      <c r="AB1046" s="265" t="str">
        <f t="shared" si="144"/>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2"/>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3"/>
        <v>0</v>
      </c>
      <c r="Y1047" s="263"/>
      <c r="Z1047" s="263"/>
      <c r="AB1047" s="265" t="str">
        <f t="shared" si="144"/>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2"/>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3"/>
        <v>0</v>
      </c>
      <c r="Y1048" s="263"/>
      <c r="Z1048" s="263"/>
      <c r="AB1048" s="265" t="str">
        <f t="shared" si="144"/>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2"/>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3"/>
        <v>0</v>
      </c>
      <c r="Y1049" s="263"/>
      <c r="Z1049" s="263"/>
      <c r="AB1049" s="265" t="str">
        <f t="shared" si="144"/>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2"/>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3"/>
        <v>0</v>
      </c>
      <c r="Y1050" s="263"/>
      <c r="Z1050" s="263"/>
      <c r="AB1050" s="265" t="str">
        <f t="shared" si="144"/>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2"/>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3"/>
        <v>0</v>
      </c>
      <c r="Y1051" s="263"/>
      <c r="Z1051" s="263"/>
      <c r="AB1051" s="265" t="str">
        <f t="shared" si="144"/>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45">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46">IF(AND(C1052="Smelter not listed",OR(LEN(D1052)=0,LEN(E1052)=0)),1,0)</f>
        <v>0</v>
      </c>
      <c r="Y1052" s="263"/>
      <c r="Z1052" s="263"/>
      <c r="AB1052" s="265" t="str">
        <f t="shared" ref="AB1052:AB1082" si="147">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45"/>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46"/>
        <v>0</v>
      </c>
      <c r="Y1053" s="263"/>
      <c r="Z1053" s="263"/>
      <c r="AB1053" s="265" t="str">
        <f t="shared" si="147"/>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45"/>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46"/>
        <v>0</v>
      </c>
      <c r="Y1054" s="263"/>
      <c r="Z1054" s="263"/>
      <c r="AB1054" s="265" t="str">
        <f t="shared" si="147"/>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45"/>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46"/>
        <v>0</v>
      </c>
      <c r="Y1055" s="263"/>
      <c r="Z1055" s="263"/>
      <c r="AB1055" s="265" t="str">
        <f t="shared" si="147"/>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45"/>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46"/>
        <v>0</v>
      </c>
      <c r="Y1056" s="263"/>
      <c r="Z1056" s="263"/>
      <c r="AB1056" s="265" t="str">
        <f t="shared" si="147"/>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45"/>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46"/>
        <v>0</v>
      </c>
      <c r="Y1057" s="263"/>
      <c r="Z1057" s="263"/>
      <c r="AB1057" s="265" t="str">
        <f t="shared" si="147"/>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45"/>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46"/>
        <v>0</v>
      </c>
      <c r="Y1058" s="263"/>
      <c r="Z1058" s="263"/>
      <c r="AB1058" s="265" t="str">
        <f t="shared" si="147"/>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45"/>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46"/>
        <v>0</v>
      </c>
      <c r="Y1059" s="263"/>
      <c r="Z1059" s="263"/>
      <c r="AB1059" s="265" t="str">
        <f t="shared" si="147"/>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45"/>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46"/>
        <v>0</v>
      </c>
      <c r="Y1060" s="263"/>
      <c r="Z1060" s="263"/>
      <c r="AB1060" s="265" t="str">
        <f t="shared" si="147"/>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45"/>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46"/>
        <v>0</v>
      </c>
      <c r="Y1061" s="263"/>
      <c r="Z1061" s="263"/>
      <c r="AB1061" s="265" t="str">
        <f t="shared" si="147"/>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45"/>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46"/>
        <v>0</v>
      </c>
      <c r="Y1062" s="263"/>
      <c r="Z1062" s="263"/>
      <c r="AB1062" s="265" t="str">
        <f t="shared" si="147"/>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45"/>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46"/>
        <v>0</v>
      </c>
      <c r="Y1063" s="263"/>
      <c r="Z1063" s="263"/>
      <c r="AB1063" s="265" t="str">
        <f t="shared" si="147"/>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45"/>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46"/>
        <v>0</v>
      </c>
      <c r="Y1064" s="263"/>
      <c r="Z1064" s="263"/>
      <c r="AB1064" s="265" t="str">
        <f t="shared" si="147"/>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45"/>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46"/>
        <v>0</v>
      </c>
      <c r="Y1065" s="263"/>
      <c r="Z1065" s="263"/>
      <c r="AB1065" s="265" t="str">
        <f t="shared" si="147"/>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45"/>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46"/>
        <v>0</v>
      </c>
      <c r="Y1066" s="263"/>
      <c r="Z1066" s="263"/>
      <c r="AB1066" s="265" t="str">
        <f t="shared" si="147"/>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45"/>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46"/>
        <v>0</v>
      </c>
      <c r="Y1067" s="263"/>
      <c r="Z1067" s="263"/>
      <c r="AB1067" s="265" t="str">
        <f t="shared" si="147"/>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45"/>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46"/>
        <v>0</v>
      </c>
      <c r="Y1068" s="263"/>
      <c r="Z1068" s="263"/>
      <c r="AB1068" s="265" t="str">
        <f t="shared" si="147"/>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45"/>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46"/>
        <v>0</v>
      </c>
      <c r="Y1069" s="263"/>
      <c r="Z1069" s="263"/>
      <c r="AB1069" s="265" t="str">
        <f t="shared" si="147"/>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45"/>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46"/>
        <v>0</v>
      </c>
      <c r="Y1070" s="263"/>
      <c r="Z1070" s="263"/>
      <c r="AB1070" s="265" t="str">
        <f t="shared" si="147"/>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45"/>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46"/>
        <v>0</v>
      </c>
      <c r="Y1071" s="263"/>
      <c r="Z1071" s="263"/>
      <c r="AB1071" s="265" t="str">
        <f t="shared" si="147"/>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45"/>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46"/>
        <v>0</v>
      </c>
      <c r="Y1072" s="263"/>
      <c r="Z1072" s="263"/>
      <c r="AB1072" s="265" t="str">
        <f t="shared" si="147"/>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45"/>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46"/>
        <v>0</v>
      </c>
      <c r="Y1073" s="263"/>
      <c r="Z1073" s="263"/>
      <c r="AB1073" s="265" t="str">
        <f t="shared" si="147"/>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45"/>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46"/>
        <v>0</v>
      </c>
      <c r="Y1074" s="263"/>
      <c r="Z1074" s="263"/>
      <c r="AB1074" s="265" t="str">
        <f t="shared" si="147"/>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45"/>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46"/>
        <v>0</v>
      </c>
      <c r="Y1075" s="263"/>
      <c r="Z1075" s="263"/>
      <c r="AB1075" s="265" t="str">
        <f t="shared" si="147"/>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45"/>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46"/>
        <v>0</v>
      </c>
      <c r="Y1076" s="263"/>
      <c r="Z1076" s="263"/>
      <c r="AB1076" s="265" t="str">
        <f t="shared" si="147"/>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45"/>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46"/>
        <v>0</v>
      </c>
      <c r="Y1077" s="263"/>
      <c r="Z1077" s="263"/>
      <c r="AB1077" s="265" t="str">
        <f t="shared" si="147"/>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45"/>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46"/>
        <v>0</v>
      </c>
      <c r="Y1078" s="263"/>
      <c r="Z1078" s="263"/>
      <c r="AB1078" s="265" t="str">
        <f t="shared" si="147"/>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45"/>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46"/>
        <v>0</v>
      </c>
      <c r="Y1079" s="263"/>
      <c r="Z1079" s="263"/>
      <c r="AB1079" s="265" t="str">
        <f t="shared" si="147"/>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45"/>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46"/>
        <v>0</v>
      </c>
      <c r="Y1080" s="263"/>
      <c r="Z1080" s="263"/>
      <c r="AB1080" s="265" t="str">
        <f t="shared" si="147"/>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45"/>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46"/>
        <v>0</v>
      </c>
      <c r="Y1081" s="263"/>
      <c r="Z1081" s="263"/>
      <c r="AB1081" s="265" t="str">
        <f t="shared" si="147"/>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45"/>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46"/>
        <v>0</v>
      </c>
      <c r="Y1082" s="263"/>
      <c r="Z1082" s="263"/>
      <c r="AB1082" s="265" t="str">
        <f t="shared" si="147"/>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48">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49">IF(AND(C1083="Smelter not listed",OR(LEN(D1083)=0,LEN(E1083)=0)),1,0)</f>
        <v>0</v>
      </c>
      <c r="Y1083" s="263"/>
      <c r="Z1083" s="263"/>
      <c r="AB1083" s="265" t="str">
        <f t="shared" ref="AB1083" si="150">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1">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2">IF(AND(C1084="Smelter not listed",OR(LEN(D1084)=0,LEN(E1084)=0)),1,0)</f>
        <v>0</v>
      </c>
      <c r="Y1084" s="263"/>
      <c r="Z1084" s="263"/>
      <c r="AB1084" s="265" t="str">
        <f t="shared" ref="AB1084:AB1115" si="153">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1"/>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2"/>
        <v>0</v>
      </c>
      <c r="Y1085" s="263"/>
      <c r="Z1085" s="263"/>
      <c r="AB1085" s="265" t="str">
        <f t="shared" si="153"/>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1"/>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2"/>
        <v>0</v>
      </c>
      <c r="Y1086" s="263"/>
      <c r="Z1086" s="263"/>
      <c r="AB1086" s="265" t="str">
        <f t="shared" si="153"/>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1"/>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2"/>
        <v>0</v>
      </c>
      <c r="Y1087" s="263"/>
      <c r="Z1087" s="263"/>
      <c r="AB1087" s="265" t="str">
        <f t="shared" si="153"/>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1"/>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2"/>
        <v>0</v>
      </c>
      <c r="Y1088" s="263"/>
      <c r="Z1088" s="263"/>
      <c r="AB1088" s="265" t="str">
        <f t="shared" si="153"/>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1"/>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2"/>
        <v>0</v>
      </c>
      <c r="Y1089" s="263"/>
      <c r="Z1089" s="263"/>
      <c r="AB1089" s="265" t="str">
        <f t="shared" si="153"/>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1"/>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2"/>
        <v>0</v>
      </c>
      <c r="Y1090" s="263"/>
      <c r="Z1090" s="263"/>
      <c r="AB1090" s="265" t="str">
        <f t="shared" si="153"/>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1"/>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2"/>
        <v>0</v>
      </c>
      <c r="Y1091" s="263"/>
      <c r="Z1091" s="263"/>
      <c r="AB1091" s="265" t="str">
        <f t="shared" si="153"/>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1"/>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2"/>
        <v>0</v>
      </c>
      <c r="Y1092" s="263"/>
      <c r="Z1092" s="263"/>
      <c r="AB1092" s="265" t="str">
        <f t="shared" si="153"/>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1"/>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2"/>
        <v>0</v>
      </c>
      <c r="Y1093" s="263"/>
      <c r="Z1093" s="263"/>
      <c r="AB1093" s="265" t="str">
        <f t="shared" si="153"/>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1"/>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2"/>
        <v>0</v>
      </c>
      <c r="Y1094" s="263"/>
      <c r="Z1094" s="263"/>
      <c r="AB1094" s="265" t="str">
        <f t="shared" si="153"/>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1"/>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2"/>
        <v>0</v>
      </c>
      <c r="Y1095" s="263"/>
      <c r="Z1095" s="263"/>
      <c r="AB1095" s="265" t="str">
        <f t="shared" si="153"/>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1"/>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2"/>
        <v>0</v>
      </c>
      <c r="Y1096" s="263"/>
      <c r="Z1096" s="263"/>
      <c r="AB1096" s="265" t="str">
        <f t="shared" si="153"/>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1"/>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2"/>
        <v>0</v>
      </c>
      <c r="Y1097" s="263"/>
      <c r="Z1097" s="263"/>
      <c r="AB1097" s="265" t="str">
        <f t="shared" si="153"/>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1"/>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2"/>
        <v>0</v>
      </c>
      <c r="Y1098" s="263"/>
      <c r="Z1098" s="263"/>
      <c r="AB1098" s="265" t="str">
        <f t="shared" si="153"/>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1"/>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2"/>
        <v>0</v>
      </c>
      <c r="Y1099" s="263"/>
      <c r="Z1099" s="263"/>
      <c r="AB1099" s="265" t="str">
        <f t="shared" si="153"/>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1"/>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2"/>
        <v>0</v>
      </c>
      <c r="Y1100" s="263"/>
      <c r="Z1100" s="263"/>
      <c r="AB1100" s="265" t="str">
        <f t="shared" si="153"/>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1"/>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2"/>
        <v>0</v>
      </c>
      <c r="Y1101" s="263"/>
      <c r="Z1101" s="263"/>
      <c r="AB1101" s="265" t="str">
        <f t="shared" si="153"/>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1"/>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2"/>
        <v>0</v>
      </c>
      <c r="Y1102" s="263"/>
      <c r="Z1102" s="263"/>
      <c r="AB1102" s="265" t="str">
        <f t="shared" si="153"/>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1"/>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2"/>
        <v>0</v>
      </c>
      <c r="Y1103" s="263"/>
      <c r="Z1103" s="263"/>
      <c r="AB1103" s="265" t="str">
        <f t="shared" si="153"/>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1"/>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2"/>
        <v>0</v>
      </c>
      <c r="Y1104" s="263"/>
      <c r="Z1104" s="263"/>
      <c r="AB1104" s="265" t="str">
        <f t="shared" si="153"/>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1"/>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2"/>
        <v>0</v>
      </c>
      <c r="Y1105" s="263"/>
      <c r="Z1105" s="263"/>
      <c r="AB1105" s="265" t="str">
        <f t="shared" si="153"/>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1"/>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2"/>
        <v>0</v>
      </c>
      <c r="Y1106" s="263"/>
      <c r="Z1106" s="263"/>
      <c r="AB1106" s="265" t="str">
        <f t="shared" si="153"/>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1"/>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2"/>
        <v>0</v>
      </c>
      <c r="Y1107" s="263"/>
      <c r="Z1107" s="263"/>
      <c r="AB1107" s="265" t="str">
        <f t="shared" si="153"/>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1"/>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2"/>
        <v>0</v>
      </c>
      <c r="Y1108" s="263"/>
      <c r="Z1108" s="263"/>
      <c r="AB1108" s="265" t="str">
        <f t="shared" si="153"/>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1"/>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2"/>
        <v>0</v>
      </c>
      <c r="Y1109" s="263"/>
      <c r="Z1109" s="263"/>
      <c r="AB1109" s="265" t="str">
        <f t="shared" si="153"/>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1"/>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2"/>
        <v>0</v>
      </c>
      <c r="Y1110" s="263"/>
      <c r="Z1110" s="263"/>
      <c r="AB1110" s="265" t="str">
        <f t="shared" si="153"/>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1"/>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2"/>
        <v>0</v>
      </c>
      <c r="Y1111" s="263"/>
      <c r="Z1111" s="263"/>
      <c r="AB1111" s="265" t="str">
        <f t="shared" si="153"/>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1"/>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2"/>
        <v>0</v>
      </c>
      <c r="Y1112" s="263"/>
      <c r="Z1112" s="263"/>
      <c r="AB1112" s="265" t="str">
        <f t="shared" si="153"/>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1"/>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2"/>
        <v>0</v>
      </c>
      <c r="Y1113" s="263"/>
      <c r="Z1113" s="263"/>
      <c r="AB1113" s="265" t="str">
        <f t="shared" si="153"/>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1"/>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2"/>
        <v>0</v>
      </c>
      <c r="Y1114" s="263"/>
      <c r="Z1114" s="263"/>
      <c r="AB1114" s="265" t="str">
        <f t="shared" si="153"/>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1"/>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2"/>
        <v>0</v>
      </c>
      <c r="Y1115" s="263"/>
      <c r="Z1115" s="263"/>
      <c r="AB1115" s="265" t="str">
        <f t="shared" si="153"/>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4">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55">IF(AND(C1116="Smelter not listed",OR(LEN(D1116)=0,LEN(E1116)=0)),1,0)</f>
        <v>0</v>
      </c>
      <c r="Y1116" s="263"/>
      <c r="Z1116" s="263"/>
      <c r="AB1116" s="265" t="str">
        <f t="shared" ref="AB1116:AB1146" si="156">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4"/>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55"/>
        <v>0</v>
      </c>
      <c r="Y1117" s="263"/>
      <c r="Z1117" s="263"/>
      <c r="AB1117" s="265" t="str">
        <f t="shared" si="156"/>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4"/>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55"/>
        <v>0</v>
      </c>
      <c r="Y1118" s="263"/>
      <c r="Z1118" s="263"/>
      <c r="AB1118" s="265" t="str">
        <f t="shared" si="156"/>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4"/>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55"/>
        <v>0</v>
      </c>
      <c r="Y1119" s="263"/>
      <c r="Z1119" s="263"/>
      <c r="AB1119" s="265" t="str">
        <f t="shared" si="156"/>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4"/>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55"/>
        <v>0</v>
      </c>
      <c r="Y1120" s="263"/>
      <c r="Z1120" s="263"/>
      <c r="AB1120" s="265" t="str">
        <f t="shared" si="156"/>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4"/>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55"/>
        <v>0</v>
      </c>
      <c r="Y1121" s="263"/>
      <c r="Z1121" s="263"/>
      <c r="AB1121" s="265" t="str">
        <f t="shared" si="156"/>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4"/>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55"/>
        <v>0</v>
      </c>
      <c r="Y1122" s="263"/>
      <c r="Z1122" s="263"/>
      <c r="AB1122" s="265" t="str">
        <f t="shared" si="156"/>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4"/>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55"/>
        <v>0</v>
      </c>
      <c r="Y1123" s="263"/>
      <c r="Z1123" s="263"/>
      <c r="AB1123" s="265" t="str">
        <f t="shared" si="156"/>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4"/>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55"/>
        <v>0</v>
      </c>
      <c r="Y1124" s="263"/>
      <c r="Z1124" s="263"/>
      <c r="AB1124" s="265" t="str">
        <f t="shared" si="156"/>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4"/>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55"/>
        <v>0</v>
      </c>
      <c r="Y1125" s="263"/>
      <c r="Z1125" s="263"/>
      <c r="AB1125" s="265" t="str">
        <f t="shared" si="156"/>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4"/>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55"/>
        <v>0</v>
      </c>
      <c r="Y1126" s="263"/>
      <c r="Z1126" s="263"/>
      <c r="AB1126" s="265" t="str">
        <f t="shared" si="156"/>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4"/>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55"/>
        <v>0</v>
      </c>
      <c r="Y1127" s="263"/>
      <c r="Z1127" s="263"/>
      <c r="AB1127" s="265" t="str">
        <f t="shared" si="156"/>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4"/>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55"/>
        <v>0</v>
      </c>
      <c r="Y1128" s="263"/>
      <c r="Z1128" s="263"/>
      <c r="AB1128" s="265" t="str">
        <f t="shared" si="156"/>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4"/>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55"/>
        <v>0</v>
      </c>
      <c r="Y1129" s="263"/>
      <c r="Z1129" s="263"/>
      <c r="AB1129" s="265" t="str">
        <f t="shared" si="156"/>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4"/>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55"/>
        <v>0</v>
      </c>
      <c r="Y1130" s="263"/>
      <c r="Z1130" s="263"/>
      <c r="AB1130" s="265" t="str">
        <f t="shared" si="156"/>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4"/>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55"/>
        <v>0</v>
      </c>
      <c r="Y1131" s="263"/>
      <c r="Z1131" s="263"/>
      <c r="AB1131" s="265" t="str">
        <f t="shared" si="156"/>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4"/>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55"/>
        <v>0</v>
      </c>
      <c r="Y1132" s="263"/>
      <c r="Z1132" s="263"/>
      <c r="AB1132" s="265" t="str">
        <f t="shared" si="156"/>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4"/>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55"/>
        <v>0</v>
      </c>
      <c r="Y1133" s="263"/>
      <c r="Z1133" s="263"/>
      <c r="AB1133" s="265" t="str">
        <f t="shared" si="156"/>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4"/>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55"/>
        <v>0</v>
      </c>
      <c r="Y1134" s="263"/>
      <c r="Z1134" s="263"/>
      <c r="AB1134" s="265" t="str">
        <f t="shared" si="156"/>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4"/>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55"/>
        <v>0</v>
      </c>
      <c r="Y1135" s="263"/>
      <c r="Z1135" s="263"/>
      <c r="AB1135" s="265" t="str">
        <f t="shared" si="156"/>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4"/>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55"/>
        <v>0</v>
      </c>
      <c r="Y1136" s="263"/>
      <c r="Z1136" s="263"/>
      <c r="AB1136" s="265" t="str">
        <f t="shared" si="156"/>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4"/>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55"/>
        <v>0</v>
      </c>
      <c r="Y1137" s="263"/>
      <c r="Z1137" s="263"/>
      <c r="AB1137" s="265" t="str">
        <f t="shared" si="156"/>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4"/>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55"/>
        <v>0</v>
      </c>
      <c r="Y1138" s="263"/>
      <c r="Z1138" s="263"/>
      <c r="AB1138" s="265" t="str">
        <f t="shared" si="156"/>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4"/>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55"/>
        <v>0</v>
      </c>
      <c r="Y1139" s="263"/>
      <c r="Z1139" s="263"/>
      <c r="AB1139" s="265" t="str">
        <f t="shared" si="156"/>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4"/>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55"/>
        <v>0</v>
      </c>
      <c r="Y1140" s="263"/>
      <c r="Z1140" s="263"/>
      <c r="AB1140" s="265" t="str">
        <f t="shared" si="156"/>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4"/>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55"/>
        <v>0</v>
      </c>
      <c r="Y1141" s="263"/>
      <c r="Z1141" s="263"/>
      <c r="AB1141" s="265" t="str">
        <f t="shared" si="156"/>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4"/>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55"/>
        <v>0</v>
      </c>
      <c r="Y1142" s="263"/>
      <c r="Z1142" s="263"/>
      <c r="AB1142" s="265" t="str">
        <f t="shared" si="156"/>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4"/>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55"/>
        <v>0</v>
      </c>
      <c r="Y1143" s="263"/>
      <c r="Z1143" s="263"/>
      <c r="AB1143" s="265" t="str">
        <f t="shared" si="156"/>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4"/>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55"/>
        <v>0</v>
      </c>
      <c r="Y1144" s="263"/>
      <c r="Z1144" s="263"/>
      <c r="AB1144" s="265" t="str">
        <f t="shared" si="156"/>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4"/>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55"/>
        <v>0</v>
      </c>
      <c r="Y1145" s="263"/>
      <c r="Z1145" s="263"/>
      <c r="AB1145" s="265" t="str">
        <f t="shared" si="156"/>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4"/>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55"/>
        <v>0</v>
      </c>
      <c r="Y1146" s="263"/>
      <c r="Z1146" s="263"/>
      <c r="AB1146" s="265" t="str">
        <f t="shared" si="156"/>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57">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58">IF(AND(C1147="Smelter not listed",OR(LEN(D1147)=0,LEN(E1147)=0)),1,0)</f>
        <v>0</v>
      </c>
      <c r="Y1147" s="263"/>
      <c r="Z1147" s="263"/>
      <c r="AB1147" s="265" t="str">
        <f t="shared" ref="AB1147" si="159">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0">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1">IF(AND(C1148="Smelter not listed",OR(LEN(D1148)=0,LEN(E1148)=0)),1,0)</f>
        <v>0</v>
      </c>
      <c r="Y1148" s="263"/>
      <c r="Z1148" s="263"/>
      <c r="AB1148" s="265" t="str">
        <f t="shared" ref="AB1148:AB1179" si="162">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0"/>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1"/>
        <v>0</v>
      </c>
      <c r="Y1149" s="263"/>
      <c r="Z1149" s="263"/>
      <c r="AB1149" s="265" t="str">
        <f t="shared" si="162"/>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0"/>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1"/>
        <v>0</v>
      </c>
      <c r="Y1150" s="263"/>
      <c r="Z1150" s="263"/>
      <c r="AB1150" s="265" t="str">
        <f t="shared" si="162"/>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0"/>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1"/>
        <v>0</v>
      </c>
      <c r="Y1151" s="263"/>
      <c r="Z1151" s="263"/>
      <c r="AB1151" s="265" t="str">
        <f t="shared" si="162"/>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0"/>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1"/>
        <v>0</v>
      </c>
      <c r="Y1152" s="263"/>
      <c r="Z1152" s="263"/>
      <c r="AB1152" s="265" t="str">
        <f t="shared" si="162"/>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0"/>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1"/>
        <v>0</v>
      </c>
      <c r="Y1153" s="263"/>
      <c r="Z1153" s="263"/>
      <c r="AB1153" s="265" t="str">
        <f t="shared" si="162"/>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0"/>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1"/>
        <v>0</v>
      </c>
      <c r="Y1154" s="263"/>
      <c r="Z1154" s="263"/>
      <c r="AB1154" s="265" t="str">
        <f t="shared" si="162"/>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0"/>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1"/>
        <v>0</v>
      </c>
      <c r="Y1155" s="263"/>
      <c r="Z1155" s="263"/>
      <c r="AB1155" s="265" t="str">
        <f t="shared" si="162"/>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0"/>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1"/>
        <v>0</v>
      </c>
      <c r="Y1156" s="263"/>
      <c r="Z1156" s="263"/>
      <c r="AB1156" s="265" t="str">
        <f t="shared" si="162"/>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0"/>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1"/>
        <v>0</v>
      </c>
      <c r="Y1157" s="263"/>
      <c r="Z1157" s="263"/>
      <c r="AB1157" s="265" t="str">
        <f t="shared" si="162"/>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0"/>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1"/>
        <v>0</v>
      </c>
      <c r="Y1158" s="263"/>
      <c r="Z1158" s="263"/>
      <c r="AB1158" s="265" t="str">
        <f t="shared" si="162"/>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0"/>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1"/>
        <v>0</v>
      </c>
      <c r="Y1159" s="263"/>
      <c r="Z1159" s="263"/>
      <c r="AB1159" s="265" t="str">
        <f t="shared" si="162"/>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0"/>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1"/>
        <v>0</v>
      </c>
      <c r="Y1160" s="263"/>
      <c r="Z1160" s="263"/>
      <c r="AB1160" s="265" t="str">
        <f t="shared" si="162"/>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0"/>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1"/>
        <v>0</v>
      </c>
      <c r="Y1161" s="263"/>
      <c r="Z1161" s="263"/>
      <c r="AB1161" s="265" t="str">
        <f t="shared" si="162"/>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0"/>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1"/>
        <v>0</v>
      </c>
      <c r="Y1162" s="263"/>
      <c r="Z1162" s="263"/>
      <c r="AB1162" s="265" t="str">
        <f t="shared" si="162"/>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0"/>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1"/>
        <v>0</v>
      </c>
      <c r="Y1163" s="263"/>
      <c r="Z1163" s="263"/>
      <c r="AB1163" s="265" t="str">
        <f t="shared" si="162"/>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0"/>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1"/>
        <v>0</v>
      </c>
      <c r="Y1164" s="263"/>
      <c r="Z1164" s="263"/>
      <c r="AB1164" s="265" t="str">
        <f t="shared" si="162"/>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0"/>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1"/>
        <v>0</v>
      </c>
      <c r="Y1165" s="263"/>
      <c r="Z1165" s="263"/>
      <c r="AB1165" s="265" t="str">
        <f t="shared" si="162"/>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0"/>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1"/>
        <v>0</v>
      </c>
      <c r="Y1166" s="263"/>
      <c r="Z1166" s="263"/>
      <c r="AB1166" s="265" t="str">
        <f t="shared" si="162"/>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0"/>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1"/>
        <v>0</v>
      </c>
      <c r="Y1167" s="263"/>
      <c r="Z1167" s="263"/>
      <c r="AB1167" s="265" t="str">
        <f t="shared" si="162"/>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0"/>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1"/>
        <v>0</v>
      </c>
      <c r="Y1168" s="263"/>
      <c r="Z1168" s="263"/>
      <c r="AB1168" s="265" t="str">
        <f t="shared" si="162"/>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0"/>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1"/>
        <v>0</v>
      </c>
      <c r="Y1169" s="263"/>
      <c r="Z1169" s="263"/>
      <c r="AB1169" s="265" t="str">
        <f t="shared" si="162"/>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0"/>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1"/>
        <v>0</v>
      </c>
      <c r="Y1170" s="263"/>
      <c r="Z1170" s="263"/>
      <c r="AB1170" s="265" t="str">
        <f t="shared" si="162"/>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0"/>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1"/>
        <v>0</v>
      </c>
      <c r="Y1171" s="263"/>
      <c r="Z1171" s="263"/>
      <c r="AB1171" s="265" t="str">
        <f t="shared" si="162"/>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0"/>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1"/>
        <v>0</v>
      </c>
      <c r="Y1172" s="263"/>
      <c r="Z1172" s="263"/>
      <c r="AB1172" s="265" t="str">
        <f t="shared" si="162"/>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0"/>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1"/>
        <v>0</v>
      </c>
      <c r="Y1173" s="263"/>
      <c r="Z1173" s="263"/>
      <c r="AB1173" s="265" t="str">
        <f t="shared" si="162"/>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0"/>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1"/>
        <v>0</v>
      </c>
      <c r="Y1174" s="263"/>
      <c r="Z1174" s="263"/>
      <c r="AB1174" s="265" t="str">
        <f t="shared" si="162"/>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0"/>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1"/>
        <v>0</v>
      </c>
      <c r="Y1175" s="263"/>
      <c r="Z1175" s="263"/>
      <c r="AB1175" s="265" t="str">
        <f t="shared" si="162"/>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0"/>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1"/>
        <v>0</v>
      </c>
      <c r="Y1176" s="263"/>
      <c r="Z1176" s="263"/>
      <c r="AB1176" s="265" t="str">
        <f t="shared" si="162"/>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0"/>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1"/>
        <v>0</v>
      </c>
      <c r="Y1177" s="263"/>
      <c r="Z1177" s="263"/>
      <c r="AB1177" s="265" t="str">
        <f t="shared" si="162"/>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0"/>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1"/>
        <v>0</v>
      </c>
      <c r="Y1178" s="263"/>
      <c r="Z1178" s="263"/>
      <c r="AB1178" s="265" t="str">
        <f t="shared" si="162"/>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0"/>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1"/>
        <v>0</v>
      </c>
      <c r="Y1179" s="263"/>
      <c r="Z1179" s="263"/>
      <c r="AB1179" s="265" t="str">
        <f t="shared" si="162"/>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3">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4">IF(AND(C1180="Smelter not listed",OR(LEN(D1180)=0,LEN(E1180)=0)),1,0)</f>
        <v>0</v>
      </c>
      <c r="Y1180" s="263"/>
      <c r="Z1180" s="263"/>
      <c r="AB1180" s="265" t="str">
        <f t="shared" ref="AB1180:AB1210" si="165">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3"/>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4"/>
        <v>0</v>
      </c>
      <c r="Y1181" s="263"/>
      <c r="Z1181" s="263"/>
      <c r="AB1181" s="265" t="str">
        <f t="shared" si="165"/>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3"/>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4"/>
        <v>0</v>
      </c>
      <c r="Y1182" s="263"/>
      <c r="Z1182" s="263"/>
      <c r="AB1182" s="265" t="str">
        <f t="shared" si="165"/>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3"/>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4"/>
        <v>0</v>
      </c>
      <c r="Y1183" s="263"/>
      <c r="Z1183" s="263"/>
      <c r="AB1183" s="265" t="str">
        <f t="shared" si="165"/>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3"/>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4"/>
        <v>0</v>
      </c>
      <c r="Y1184" s="263"/>
      <c r="Z1184" s="263"/>
      <c r="AB1184" s="265" t="str">
        <f t="shared" si="165"/>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3"/>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4"/>
        <v>0</v>
      </c>
      <c r="Y1185" s="263"/>
      <c r="Z1185" s="263"/>
      <c r="AB1185" s="265" t="str">
        <f t="shared" si="165"/>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3"/>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4"/>
        <v>0</v>
      </c>
      <c r="Y1186" s="263"/>
      <c r="Z1186" s="263"/>
      <c r="AB1186" s="265" t="str">
        <f t="shared" si="165"/>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3"/>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4"/>
        <v>0</v>
      </c>
      <c r="Y1187" s="263"/>
      <c r="Z1187" s="263"/>
      <c r="AB1187" s="265" t="str">
        <f t="shared" si="165"/>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3"/>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4"/>
        <v>0</v>
      </c>
      <c r="Y1188" s="263"/>
      <c r="Z1188" s="263"/>
      <c r="AB1188" s="265" t="str">
        <f t="shared" si="165"/>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3"/>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4"/>
        <v>0</v>
      </c>
      <c r="Y1189" s="263"/>
      <c r="Z1189" s="263"/>
      <c r="AB1189" s="265" t="str">
        <f t="shared" si="165"/>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3"/>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4"/>
        <v>0</v>
      </c>
      <c r="Y1190" s="263"/>
      <c r="Z1190" s="263"/>
      <c r="AB1190" s="265" t="str">
        <f t="shared" si="165"/>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3"/>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4"/>
        <v>0</v>
      </c>
      <c r="Y1191" s="263"/>
      <c r="Z1191" s="263"/>
      <c r="AB1191" s="265" t="str">
        <f t="shared" si="165"/>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3"/>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4"/>
        <v>0</v>
      </c>
      <c r="Y1192" s="263"/>
      <c r="Z1192" s="263"/>
      <c r="AB1192" s="265" t="str">
        <f t="shared" si="165"/>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3"/>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4"/>
        <v>0</v>
      </c>
      <c r="Y1193" s="263"/>
      <c r="Z1193" s="263"/>
      <c r="AB1193" s="265" t="str">
        <f t="shared" si="165"/>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3"/>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4"/>
        <v>0</v>
      </c>
      <c r="Y1194" s="263"/>
      <c r="Z1194" s="263"/>
      <c r="AB1194" s="265" t="str">
        <f t="shared" si="165"/>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3"/>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4"/>
        <v>0</v>
      </c>
      <c r="Y1195" s="263"/>
      <c r="Z1195" s="263"/>
      <c r="AB1195" s="265" t="str">
        <f t="shared" si="165"/>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3"/>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4"/>
        <v>0</v>
      </c>
      <c r="Y1196" s="263"/>
      <c r="Z1196" s="263"/>
      <c r="AB1196" s="265" t="str">
        <f t="shared" si="165"/>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3"/>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4"/>
        <v>0</v>
      </c>
      <c r="Y1197" s="263"/>
      <c r="Z1197" s="263"/>
      <c r="AB1197" s="265" t="str">
        <f t="shared" si="165"/>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3"/>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4"/>
        <v>0</v>
      </c>
      <c r="Y1198" s="263"/>
      <c r="Z1198" s="263"/>
      <c r="AB1198" s="265" t="str">
        <f t="shared" si="165"/>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3"/>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4"/>
        <v>0</v>
      </c>
      <c r="Y1199" s="263"/>
      <c r="Z1199" s="263"/>
      <c r="AB1199" s="265" t="str">
        <f t="shared" si="165"/>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3"/>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4"/>
        <v>0</v>
      </c>
      <c r="Y1200" s="263"/>
      <c r="Z1200" s="263"/>
      <c r="AB1200" s="265" t="str">
        <f t="shared" si="165"/>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3"/>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4"/>
        <v>0</v>
      </c>
      <c r="Y1201" s="263"/>
      <c r="Z1201" s="263"/>
      <c r="AB1201" s="265" t="str">
        <f t="shared" si="165"/>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3"/>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4"/>
        <v>0</v>
      </c>
      <c r="Y1202" s="263"/>
      <c r="Z1202" s="263"/>
      <c r="AB1202" s="265" t="str">
        <f t="shared" si="165"/>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3"/>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4"/>
        <v>0</v>
      </c>
      <c r="Y1203" s="263"/>
      <c r="Z1203" s="263"/>
      <c r="AB1203" s="265" t="str">
        <f t="shared" si="165"/>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3"/>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4"/>
        <v>0</v>
      </c>
      <c r="Y1204" s="263"/>
      <c r="Z1204" s="263"/>
      <c r="AB1204" s="265" t="str">
        <f t="shared" si="165"/>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3"/>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4"/>
        <v>0</v>
      </c>
      <c r="Y1205" s="263"/>
      <c r="Z1205" s="263"/>
      <c r="AB1205" s="265" t="str">
        <f t="shared" si="165"/>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3"/>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4"/>
        <v>0</v>
      </c>
      <c r="Y1206" s="263"/>
      <c r="Z1206" s="263"/>
      <c r="AB1206" s="265" t="str">
        <f t="shared" si="165"/>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3"/>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4"/>
        <v>0</v>
      </c>
      <c r="Y1207" s="263"/>
      <c r="Z1207" s="263"/>
      <c r="AB1207" s="265" t="str">
        <f t="shared" si="165"/>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3"/>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4"/>
        <v>0</v>
      </c>
      <c r="Y1208" s="263"/>
      <c r="Z1208" s="263"/>
      <c r="AB1208" s="265" t="str">
        <f t="shared" si="165"/>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3"/>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4"/>
        <v>0</v>
      </c>
      <c r="Y1209" s="263"/>
      <c r="Z1209" s="263"/>
      <c r="AB1209" s="265" t="str">
        <f t="shared" si="165"/>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3"/>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4"/>
        <v>0</v>
      </c>
      <c r="Y1210" s="263"/>
      <c r="Z1210" s="263"/>
      <c r="AB1210" s="265" t="str">
        <f t="shared" si="165"/>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66">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67">IF(AND(C1211="Smelter not listed",OR(LEN(D1211)=0,LEN(E1211)=0)),1,0)</f>
        <v>0</v>
      </c>
      <c r="Y1211" s="263"/>
      <c r="Z1211" s="263"/>
      <c r="AB1211" s="265" t="str">
        <f t="shared" ref="AB1211" si="168">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69">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0">IF(AND(C1212="Smelter not listed",OR(LEN(D1212)=0,LEN(E1212)=0)),1,0)</f>
        <v>0</v>
      </c>
      <c r="Y1212" s="263"/>
      <c r="Z1212" s="263"/>
      <c r="AB1212" s="265" t="str">
        <f t="shared" ref="AB1212:AB1243" si="171">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69"/>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0"/>
        <v>0</v>
      </c>
      <c r="Y1213" s="263"/>
      <c r="Z1213" s="263"/>
      <c r="AB1213" s="265" t="str">
        <f t="shared" si="171"/>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69"/>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0"/>
        <v>0</v>
      </c>
      <c r="Y1214" s="263"/>
      <c r="Z1214" s="263"/>
      <c r="AB1214" s="265" t="str">
        <f t="shared" si="171"/>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69"/>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0"/>
        <v>0</v>
      </c>
      <c r="Y1215" s="263"/>
      <c r="Z1215" s="263"/>
      <c r="AB1215" s="265" t="str">
        <f t="shared" si="171"/>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69"/>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0"/>
        <v>0</v>
      </c>
      <c r="Y1216" s="263"/>
      <c r="Z1216" s="263"/>
      <c r="AB1216" s="265" t="str">
        <f t="shared" si="171"/>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69"/>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0"/>
        <v>0</v>
      </c>
      <c r="Y1217" s="263"/>
      <c r="Z1217" s="263"/>
      <c r="AB1217" s="265" t="str">
        <f t="shared" si="171"/>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69"/>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0"/>
        <v>0</v>
      </c>
      <c r="Y1218" s="263"/>
      <c r="Z1218" s="263"/>
      <c r="AB1218" s="265" t="str">
        <f t="shared" si="171"/>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69"/>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0"/>
        <v>0</v>
      </c>
      <c r="Y1219" s="263"/>
      <c r="Z1219" s="263"/>
      <c r="AB1219" s="265" t="str">
        <f t="shared" si="171"/>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69"/>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0"/>
        <v>0</v>
      </c>
      <c r="Y1220" s="263"/>
      <c r="Z1220" s="263"/>
      <c r="AB1220" s="265" t="str">
        <f t="shared" si="171"/>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69"/>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0"/>
        <v>0</v>
      </c>
      <c r="Y1221" s="263"/>
      <c r="Z1221" s="263"/>
      <c r="AB1221" s="265" t="str">
        <f t="shared" si="171"/>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69"/>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0"/>
        <v>0</v>
      </c>
      <c r="Y1222" s="263"/>
      <c r="Z1222" s="263"/>
      <c r="AB1222" s="265" t="str">
        <f t="shared" si="171"/>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69"/>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0"/>
        <v>0</v>
      </c>
      <c r="Y1223" s="263"/>
      <c r="Z1223" s="263"/>
      <c r="AB1223" s="265" t="str">
        <f t="shared" si="171"/>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69"/>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0"/>
        <v>0</v>
      </c>
      <c r="Y1224" s="263"/>
      <c r="Z1224" s="263"/>
      <c r="AB1224" s="265" t="str">
        <f t="shared" si="171"/>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69"/>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0"/>
        <v>0</v>
      </c>
      <c r="Y1225" s="263"/>
      <c r="Z1225" s="263"/>
      <c r="AB1225" s="265" t="str">
        <f t="shared" si="171"/>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69"/>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0"/>
        <v>0</v>
      </c>
      <c r="Y1226" s="263"/>
      <c r="Z1226" s="263"/>
      <c r="AB1226" s="265" t="str">
        <f t="shared" si="171"/>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69"/>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0"/>
        <v>0</v>
      </c>
      <c r="Y1227" s="263"/>
      <c r="Z1227" s="263"/>
      <c r="AB1227" s="265" t="str">
        <f t="shared" si="171"/>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69"/>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0"/>
        <v>0</v>
      </c>
      <c r="Y1228" s="263"/>
      <c r="Z1228" s="263"/>
      <c r="AB1228" s="265" t="str">
        <f t="shared" si="171"/>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69"/>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0"/>
        <v>0</v>
      </c>
      <c r="Y1229" s="263"/>
      <c r="Z1229" s="263"/>
      <c r="AB1229" s="265" t="str">
        <f t="shared" si="171"/>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69"/>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0"/>
        <v>0</v>
      </c>
      <c r="Y1230" s="263"/>
      <c r="Z1230" s="263"/>
      <c r="AB1230" s="265" t="str">
        <f t="shared" si="171"/>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69"/>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0"/>
        <v>0</v>
      </c>
      <c r="Y1231" s="263"/>
      <c r="Z1231" s="263"/>
      <c r="AB1231" s="265" t="str">
        <f t="shared" si="171"/>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69"/>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0"/>
        <v>0</v>
      </c>
      <c r="Y1232" s="263"/>
      <c r="Z1232" s="263"/>
      <c r="AB1232" s="265" t="str">
        <f t="shared" si="171"/>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69"/>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0"/>
        <v>0</v>
      </c>
      <c r="Y1233" s="263"/>
      <c r="Z1233" s="263"/>
      <c r="AB1233" s="265" t="str">
        <f t="shared" si="171"/>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69"/>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0"/>
        <v>0</v>
      </c>
      <c r="Y1234" s="263"/>
      <c r="Z1234" s="263"/>
      <c r="AB1234" s="265" t="str">
        <f t="shared" si="171"/>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69"/>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0"/>
        <v>0</v>
      </c>
      <c r="Y1235" s="263"/>
      <c r="Z1235" s="263"/>
      <c r="AB1235" s="265" t="str">
        <f t="shared" si="171"/>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69"/>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0"/>
        <v>0</v>
      </c>
      <c r="Y1236" s="263"/>
      <c r="Z1236" s="263"/>
      <c r="AB1236" s="265" t="str">
        <f t="shared" si="171"/>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69"/>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0"/>
        <v>0</v>
      </c>
      <c r="Y1237" s="263"/>
      <c r="Z1237" s="263"/>
      <c r="AB1237" s="265" t="str">
        <f t="shared" si="171"/>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69"/>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0"/>
        <v>0</v>
      </c>
      <c r="Y1238" s="263"/>
      <c r="Z1238" s="263"/>
      <c r="AB1238" s="265" t="str">
        <f t="shared" si="171"/>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69"/>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0"/>
        <v>0</v>
      </c>
      <c r="Y1239" s="263"/>
      <c r="Z1239" s="263"/>
      <c r="AB1239" s="265" t="str">
        <f t="shared" si="171"/>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69"/>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0"/>
        <v>0</v>
      </c>
      <c r="Y1240" s="263"/>
      <c r="Z1240" s="263"/>
      <c r="AB1240" s="265" t="str">
        <f t="shared" si="171"/>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69"/>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0"/>
        <v>0</v>
      </c>
      <c r="Y1241" s="263"/>
      <c r="Z1241" s="263"/>
      <c r="AB1241" s="265" t="str">
        <f t="shared" si="171"/>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69"/>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0"/>
        <v>0</v>
      </c>
      <c r="Y1242" s="263"/>
      <c r="Z1242" s="263"/>
      <c r="AB1242" s="265" t="str">
        <f t="shared" si="171"/>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69"/>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0"/>
        <v>0</v>
      </c>
      <c r="Y1243" s="263"/>
      <c r="Z1243" s="263"/>
      <c r="AB1243" s="265" t="str">
        <f t="shared" si="171"/>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2">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3">IF(AND(C1244="Smelter not listed",OR(LEN(D1244)=0,LEN(E1244)=0)),1,0)</f>
        <v>0</v>
      </c>
      <c r="Y1244" s="263"/>
      <c r="Z1244" s="263"/>
      <c r="AB1244" s="265" t="str">
        <f t="shared" ref="AB1244:AB1274" si="174">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2"/>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3"/>
        <v>0</v>
      </c>
      <c r="Y1245" s="263"/>
      <c r="Z1245" s="263"/>
      <c r="AB1245" s="265" t="str">
        <f t="shared" si="174"/>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2"/>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3"/>
        <v>0</v>
      </c>
      <c r="Y1246" s="263"/>
      <c r="Z1246" s="263"/>
      <c r="AB1246" s="265" t="str">
        <f t="shared" si="174"/>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2"/>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3"/>
        <v>0</v>
      </c>
      <c r="Y1247" s="263"/>
      <c r="Z1247" s="263"/>
      <c r="AB1247" s="265" t="str">
        <f t="shared" si="174"/>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2"/>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3"/>
        <v>0</v>
      </c>
      <c r="Y1248" s="263"/>
      <c r="Z1248" s="263"/>
      <c r="AB1248" s="265" t="str">
        <f t="shared" si="174"/>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2"/>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3"/>
        <v>0</v>
      </c>
      <c r="Y1249" s="263"/>
      <c r="Z1249" s="263"/>
      <c r="AB1249" s="265" t="str">
        <f t="shared" si="174"/>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2"/>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3"/>
        <v>0</v>
      </c>
      <c r="Y1250" s="263"/>
      <c r="Z1250" s="263"/>
      <c r="AB1250" s="265" t="str">
        <f t="shared" si="174"/>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2"/>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3"/>
        <v>0</v>
      </c>
      <c r="Y1251" s="263"/>
      <c r="Z1251" s="263"/>
      <c r="AB1251" s="265" t="str">
        <f t="shared" si="174"/>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2"/>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3"/>
        <v>0</v>
      </c>
      <c r="Y1252" s="263"/>
      <c r="Z1252" s="263"/>
      <c r="AB1252" s="265" t="str">
        <f t="shared" si="174"/>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2"/>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3"/>
        <v>0</v>
      </c>
      <c r="Y1253" s="263"/>
      <c r="Z1253" s="263"/>
      <c r="AB1253" s="265" t="str">
        <f t="shared" si="174"/>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2"/>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3"/>
        <v>0</v>
      </c>
      <c r="Y1254" s="263"/>
      <c r="Z1254" s="263"/>
      <c r="AB1254" s="265" t="str">
        <f t="shared" si="174"/>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2"/>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3"/>
        <v>0</v>
      </c>
      <c r="Y1255" s="263"/>
      <c r="Z1255" s="263"/>
      <c r="AB1255" s="265" t="str">
        <f t="shared" si="174"/>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2"/>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3"/>
        <v>0</v>
      </c>
      <c r="Y1256" s="263"/>
      <c r="Z1256" s="263"/>
      <c r="AB1256" s="265" t="str">
        <f t="shared" si="174"/>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2"/>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3"/>
        <v>0</v>
      </c>
      <c r="Y1257" s="263"/>
      <c r="Z1257" s="263"/>
      <c r="AB1257" s="265" t="str">
        <f t="shared" si="174"/>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2"/>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3"/>
        <v>0</v>
      </c>
      <c r="Y1258" s="263"/>
      <c r="Z1258" s="263"/>
      <c r="AB1258" s="265" t="str">
        <f t="shared" si="174"/>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2"/>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3"/>
        <v>0</v>
      </c>
      <c r="Y1259" s="263"/>
      <c r="Z1259" s="263"/>
      <c r="AB1259" s="265" t="str">
        <f t="shared" si="174"/>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2"/>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3"/>
        <v>0</v>
      </c>
      <c r="Y1260" s="263"/>
      <c r="Z1260" s="263"/>
      <c r="AB1260" s="265" t="str">
        <f t="shared" si="174"/>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2"/>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3"/>
        <v>0</v>
      </c>
      <c r="Y1261" s="263"/>
      <c r="Z1261" s="263"/>
      <c r="AB1261" s="265" t="str">
        <f t="shared" si="174"/>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2"/>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3"/>
        <v>0</v>
      </c>
      <c r="Y1262" s="263"/>
      <c r="Z1262" s="263"/>
      <c r="AB1262" s="265" t="str">
        <f t="shared" si="174"/>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2"/>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3"/>
        <v>0</v>
      </c>
      <c r="Y1263" s="263"/>
      <c r="Z1263" s="263"/>
      <c r="AB1263" s="265" t="str">
        <f t="shared" si="174"/>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2"/>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3"/>
        <v>0</v>
      </c>
      <c r="Y1264" s="263"/>
      <c r="Z1264" s="263"/>
      <c r="AB1264" s="265" t="str">
        <f t="shared" si="174"/>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2"/>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3"/>
        <v>0</v>
      </c>
      <c r="Y1265" s="263"/>
      <c r="Z1265" s="263"/>
      <c r="AB1265" s="265" t="str">
        <f t="shared" si="174"/>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2"/>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3"/>
        <v>0</v>
      </c>
      <c r="Y1266" s="263"/>
      <c r="Z1266" s="263"/>
      <c r="AB1266" s="265" t="str">
        <f t="shared" si="174"/>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2"/>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3"/>
        <v>0</v>
      </c>
      <c r="Y1267" s="263"/>
      <c r="Z1267" s="263"/>
      <c r="AB1267" s="265" t="str">
        <f t="shared" si="174"/>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2"/>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3"/>
        <v>0</v>
      </c>
      <c r="Y1268" s="263"/>
      <c r="Z1268" s="263"/>
      <c r="AB1268" s="265" t="str">
        <f t="shared" si="174"/>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2"/>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3"/>
        <v>0</v>
      </c>
      <c r="Y1269" s="263"/>
      <c r="Z1269" s="263"/>
      <c r="AB1269" s="265" t="str">
        <f t="shared" si="174"/>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2"/>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3"/>
        <v>0</v>
      </c>
      <c r="Y1270" s="263"/>
      <c r="Z1270" s="263"/>
      <c r="AB1270" s="265" t="str">
        <f t="shared" si="174"/>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2"/>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3"/>
        <v>0</v>
      </c>
      <c r="Y1271" s="263"/>
      <c r="Z1271" s="263"/>
      <c r="AB1271" s="265" t="str">
        <f t="shared" si="174"/>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2"/>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3"/>
        <v>0</v>
      </c>
      <c r="Y1272" s="263"/>
      <c r="Z1272" s="263"/>
      <c r="AB1272" s="265" t="str">
        <f t="shared" si="174"/>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2"/>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3"/>
        <v>0</v>
      </c>
      <c r="Y1273" s="263"/>
      <c r="Z1273" s="263"/>
      <c r="AB1273" s="265" t="str">
        <f t="shared" si="174"/>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2"/>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3"/>
        <v>0</v>
      </c>
      <c r="Y1274" s="263"/>
      <c r="Z1274" s="263"/>
      <c r="AB1274" s="265" t="str">
        <f t="shared" si="174"/>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75">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76">IF(AND(C1275="Smelter not listed",OR(LEN(D1275)=0,LEN(E1275)=0)),1,0)</f>
        <v>0</v>
      </c>
      <c r="Y1275" s="263"/>
      <c r="Z1275" s="263"/>
      <c r="AB1275" s="265" t="str">
        <f t="shared" ref="AB1275" si="177">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78">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79">IF(AND(C1276="Smelter not listed",OR(LEN(D1276)=0,LEN(E1276)=0)),1,0)</f>
        <v>0</v>
      </c>
      <c r="Y1276" s="263"/>
      <c r="Z1276" s="263"/>
      <c r="AB1276" s="265" t="str">
        <f t="shared" ref="AB1276:AB1307" si="180">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78"/>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79"/>
        <v>0</v>
      </c>
      <c r="Y1277" s="263"/>
      <c r="Z1277" s="263"/>
      <c r="AB1277" s="265" t="str">
        <f t="shared" si="180"/>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78"/>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79"/>
        <v>0</v>
      </c>
      <c r="Y1278" s="263"/>
      <c r="Z1278" s="263"/>
      <c r="AB1278" s="265" t="str">
        <f t="shared" si="180"/>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78"/>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79"/>
        <v>0</v>
      </c>
      <c r="Y1279" s="263"/>
      <c r="Z1279" s="263"/>
      <c r="AB1279" s="265" t="str">
        <f t="shared" si="180"/>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78"/>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79"/>
        <v>0</v>
      </c>
      <c r="Y1280" s="263"/>
      <c r="Z1280" s="263"/>
      <c r="AB1280" s="265" t="str">
        <f t="shared" si="180"/>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78"/>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79"/>
        <v>0</v>
      </c>
      <c r="Y1281" s="263"/>
      <c r="Z1281" s="263"/>
      <c r="AB1281" s="265" t="str">
        <f t="shared" si="180"/>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78"/>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79"/>
        <v>0</v>
      </c>
      <c r="Y1282" s="263"/>
      <c r="Z1282" s="263"/>
      <c r="AB1282" s="265" t="str">
        <f t="shared" si="180"/>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78"/>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79"/>
        <v>0</v>
      </c>
      <c r="Y1283" s="263"/>
      <c r="Z1283" s="263"/>
      <c r="AB1283" s="265" t="str">
        <f t="shared" si="180"/>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78"/>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79"/>
        <v>0</v>
      </c>
      <c r="Y1284" s="263"/>
      <c r="Z1284" s="263"/>
      <c r="AB1284" s="265" t="str">
        <f t="shared" si="180"/>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78"/>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79"/>
        <v>0</v>
      </c>
      <c r="Y1285" s="263"/>
      <c r="Z1285" s="263"/>
      <c r="AB1285" s="265" t="str">
        <f t="shared" si="180"/>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78"/>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79"/>
        <v>0</v>
      </c>
      <c r="Y1286" s="263"/>
      <c r="Z1286" s="263"/>
      <c r="AB1286" s="265" t="str">
        <f t="shared" si="180"/>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78"/>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79"/>
        <v>0</v>
      </c>
      <c r="Y1287" s="263"/>
      <c r="Z1287" s="263"/>
      <c r="AB1287" s="265" t="str">
        <f t="shared" si="180"/>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78"/>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79"/>
        <v>0</v>
      </c>
      <c r="Y1288" s="263"/>
      <c r="Z1288" s="263"/>
      <c r="AB1288" s="265" t="str">
        <f t="shared" si="180"/>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78"/>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79"/>
        <v>0</v>
      </c>
      <c r="Y1289" s="263"/>
      <c r="Z1289" s="263"/>
      <c r="AB1289" s="265" t="str">
        <f t="shared" si="180"/>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78"/>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79"/>
        <v>0</v>
      </c>
      <c r="Y1290" s="263"/>
      <c r="Z1290" s="263"/>
      <c r="AB1290" s="265" t="str">
        <f t="shared" si="180"/>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78"/>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79"/>
        <v>0</v>
      </c>
      <c r="Y1291" s="263"/>
      <c r="Z1291" s="263"/>
      <c r="AB1291" s="265" t="str">
        <f t="shared" si="180"/>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78"/>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79"/>
        <v>0</v>
      </c>
      <c r="Y1292" s="263"/>
      <c r="Z1292" s="263"/>
      <c r="AB1292" s="265" t="str">
        <f t="shared" si="180"/>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78"/>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79"/>
        <v>0</v>
      </c>
      <c r="Y1293" s="263"/>
      <c r="Z1293" s="263"/>
      <c r="AB1293" s="265" t="str">
        <f t="shared" si="180"/>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78"/>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79"/>
        <v>0</v>
      </c>
      <c r="Y1294" s="263"/>
      <c r="Z1294" s="263"/>
      <c r="AB1294" s="265" t="str">
        <f t="shared" si="180"/>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78"/>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79"/>
        <v>0</v>
      </c>
      <c r="Y1295" s="263"/>
      <c r="Z1295" s="263"/>
      <c r="AB1295" s="265" t="str">
        <f t="shared" si="180"/>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78"/>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79"/>
        <v>0</v>
      </c>
      <c r="Y1296" s="263"/>
      <c r="Z1296" s="263"/>
      <c r="AB1296" s="265" t="str">
        <f t="shared" si="180"/>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78"/>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79"/>
        <v>0</v>
      </c>
      <c r="Y1297" s="263"/>
      <c r="Z1297" s="263"/>
      <c r="AB1297" s="265" t="str">
        <f t="shared" si="180"/>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78"/>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79"/>
        <v>0</v>
      </c>
      <c r="Y1298" s="263"/>
      <c r="Z1298" s="263"/>
      <c r="AB1298" s="265" t="str">
        <f t="shared" si="180"/>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78"/>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79"/>
        <v>0</v>
      </c>
      <c r="Y1299" s="263"/>
      <c r="Z1299" s="263"/>
      <c r="AB1299" s="265" t="str">
        <f t="shared" si="180"/>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78"/>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79"/>
        <v>0</v>
      </c>
      <c r="Y1300" s="263"/>
      <c r="Z1300" s="263"/>
      <c r="AB1300" s="265" t="str">
        <f t="shared" si="180"/>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78"/>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79"/>
        <v>0</v>
      </c>
      <c r="Y1301" s="263"/>
      <c r="Z1301" s="263"/>
      <c r="AB1301" s="265" t="str">
        <f t="shared" si="180"/>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78"/>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79"/>
        <v>0</v>
      </c>
      <c r="Y1302" s="263"/>
      <c r="Z1302" s="263"/>
      <c r="AB1302" s="265" t="str">
        <f t="shared" si="180"/>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78"/>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79"/>
        <v>0</v>
      </c>
      <c r="Y1303" s="263"/>
      <c r="Z1303" s="263"/>
      <c r="AB1303" s="265" t="str">
        <f t="shared" si="180"/>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78"/>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79"/>
        <v>0</v>
      </c>
      <c r="Y1304" s="263"/>
      <c r="Z1304" s="263"/>
      <c r="AB1304" s="265" t="str">
        <f t="shared" si="180"/>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78"/>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79"/>
        <v>0</v>
      </c>
      <c r="Y1305" s="263"/>
      <c r="Z1305" s="263"/>
      <c r="AB1305" s="265" t="str">
        <f t="shared" si="180"/>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78"/>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79"/>
        <v>0</v>
      </c>
      <c r="Y1306" s="263"/>
      <c r="Z1306" s="263"/>
      <c r="AB1306" s="265" t="str">
        <f t="shared" si="180"/>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78"/>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79"/>
        <v>0</v>
      </c>
      <c r="Y1307" s="263"/>
      <c r="Z1307" s="263"/>
      <c r="AB1307" s="265" t="str">
        <f t="shared" si="180"/>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1">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2">IF(AND(C1308="Smelter not listed",OR(LEN(D1308)=0,LEN(E1308)=0)),1,0)</f>
        <v>0</v>
      </c>
      <c r="Y1308" s="263"/>
      <c r="Z1308" s="263"/>
      <c r="AB1308" s="265" t="str">
        <f t="shared" ref="AB1308:AB1338" si="183">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1"/>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2"/>
        <v>0</v>
      </c>
      <c r="Y1309" s="263"/>
      <c r="Z1309" s="263"/>
      <c r="AB1309" s="265" t="str">
        <f t="shared" si="183"/>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1"/>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2"/>
        <v>0</v>
      </c>
      <c r="Y1310" s="263"/>
      <c r="Z1310" s="263"/>
      <c r="AB1310" s="265" t="str">
        <f t="shared" si="183"/>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1"/>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2"/>
        <v>0</v>
      </c>
      <c r="Y1311" s="263"/>
      <c r="Z1311" s="263"/>
      <c r="AB1311" s="265" t="str">
        <f t="shared" si="183"/>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1"/>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2"/>
        <v>0</v>
      </c>
      <c r="Y1312" s="263"/>
      <c r="Z1312" s="263"/>
      <c r="AB1312" s="265" t="str">
        <f t="shared" si="183"/>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1"/>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2"/>
        <v>0</v>
      </c>
      <c r="Y1313" s="263"/>
      <c r="Z1313" s="263"/>
      <c r="AB1313" s="265" t="str">
        <f t="shared" si="183"/>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1"/>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2"/>
        <v>0</v>
      </c>
      <c r="Y1314" s="263"/>
      <c r="Z1314" s="263"/>
      <c r="AB1314" s="265" t="str">
        <f t="shared" si="183"/>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1"/>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2"/>
        <v>0</v>
      </c>
      <c r="Y1315" s="263"/>
      <c r="Z1315" s="263"/>
      <c r="AB1315" s="265" t="str">
        <f t="shared" si="183"/>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1"/>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2"/>
        <v>0</v>
      </c>
      <c r="Y1316" s="263"/>
      <c r="Z1316" s="263"/>
      <c r="AB1316" s="265" t="str">
        <f t="shared" si="183"/>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1"/>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2"/>
        <v>0</v>
      </c>
      <c r="Y1317" s="263"/>
      <c r="Z1317" s="263"/>
      <c r="AB1317" s="265" t="str">
        <f t="shared" si="183"/>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1"/>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2"/>
        <v>0</v>
      </c>
      <c r="Y1318" s="263"/>
      <c r="Z1318" s="263"/>
      <c r="AB1318" s="265" t="str">
        <f t="shared" si="183"/>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1"/>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2"/>
        <v>0</v>
      </c>
      <c r="Y1319" s="263"/>
      <c r="Z1319" s="263"/>
      <c r="AB1319" s="265" t="str">
        <f t="shared" si="183"/>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1"/>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2"/>
        <v>0</v>
      </c>
      <c r="Y1320" s="263"/>
      <c r="Z1320" s="263"/>
      <c r="AB1320" s="265" t="str">
        <f t="shared" si="183"/>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1"/>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2"/>
        <v>0</v>
      </c>
      <c r="Y1321" s="263"/>
      <c r="Z1321" s="263"/>
      <c r="AB1321" s="265" t="str">
        <f t="shared" si="183"/>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1"/>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2"/>
        <v>0</v>
      </c>
      <c r="Y1322" s="263"/>
      <c r="Z1322" s="263"/>
      <c r="AB1322" s="265" t="str">
        <f t="shared" si="183"/>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1"/>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2"/>
        <v>0</v>
      </c>
      <c r="Y1323" s="263"/>
      <c r="Z1323" s="263"/>
      <c r="AB1323" s="265" t="str">
        <f t="shared" si="183"/>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1"/>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2"/>
        <v>0</v>
      </c>
      <c r="Y1324" s="263"/>
      <c r="Z1324" s="263"/>
      <c r="AB1324" s="265" t="str">
        <f t="shared" si="183"/>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1"/>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2"/>
        <v>0</v>
      </c>
      <c r="Y1325" s="263"/>
      <c r="Z1325" s="263"/>
      <c r="AB1325" s="265" t="str">
        <f t="shared" si="183"/>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1"/>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2"/>
        <v>0</v>
      </c>
      <c r="Y1326" s="263"/>
      <c r="Z1326" s="263"/>
      <c r="AB1326" s="265" t="str">
        <f t="shared" si="183"/>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1"/>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2"/>
        <v>0</v>
      </c>
      <c r="Y1327" s="263"/>
      <c r="Z1327" s="263"/>
      <c r="AB1327" s="265" t="str">
        <f t="shared" si="183"/>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1"/>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2"/>
        <v>0</v>
      </c>
      <c r="Y1328" s="263"/>
      <c r="Z1328" s="263"/>
      <c r="AB1328" s="265" t="str">
        <f t="shared" si="183"/>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1"/>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2"/>
        <v>0</v>
      </c>
      <c r="Y1329" s="263"/>
      <c r="Z1329" s="263"/>
      <c r="AB1329" s="265" t="str">
        <f t="shared" si="183"/>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1"/>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2"/>
        <v>0</v>
      </c>
      <c r="Y1330" s="263"/>
      <c r="Z1330" s="263"/>
      <c r="AB1330" s="265" t="str">
        <f t="shared" si="183"/>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1"/>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2"/>
        <v>0</v>
      </c>
      <c r="Y1331" s="263"/>
      <c r="Z1331" s="263"/>
      <c r="AB1331" s="265" t="str">
        <f t="shared" si="183"/>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1"/>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2"/>
        <v>0</v>
      </c>
      <c r="Y1332" s="263"/>
      <c r="Z1332" s="263"/>
      <c r="AB1332" s="265" t="str">
        <f t="shared" si="183"/>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1"/>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2"/>
        <v>0</v>
      </c>
      <c r="Y1333" s="263"/>
      <c r="Z1333" s="263"/>
      <c r="AB1333" s="265" t="str">
        <f t="shared" si="183"/>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1"/>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2"/>
        <v>0</v>
      </c>
      <c r="Y1334" s="263"/>
      <c r="Z1334" s="263"/>
      <c r="AB1334" s="265" t="str">
        <f t="shared" si="183"/>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1"/>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2"/>
        <v>0</v>
      </c>
      <c r="Y1335" s="263"/>
      <c r="Z1335" s="263"/>
      <c r="AB1335" s="265" t="str">
        <f t="shared" si="183"/>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1"/>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2"/>
        <v>0</v>
      </c>
      <c r="Y1336" s="263"/>
      <c r="Z1336" s="263"/>
      <c r="AB1336" s="265" t="str">
        <f t="shared" si="183"/>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1"/>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2"/>
        <v>0</v>
      </c>
      <c r="Y1337" s="263"/>
      <c r="Z1337" s="263"/>
      <c r="AB1337" s="265" t="str">
        <f t="shared" si="183"/>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1"/>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2"/>
        <v>0</v>
      </c>
      <c r="Y1338" s="263"/>
      <c r="Z1338" s="263"/>
      <c r="AB1338" s="265" t="str">
        <f t="shared" si="183"/>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4">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85">IF(AND(C1339="Smelter not listed",OR(LEN(D1339)=0,LEN(E1339)=0)),1,0)</f>
        <v>0</v>
      </c>
      <c r="Y1339" s="263"/>
      <c r="Z1339" s="263"/>
      <c r="AB1339" s="265" t="str">
        <f t="shared" ref="AB1339" si="186">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87">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88">IF(AND(C1340="Smelter not listed",OR(LEN(D1340)=0,LEN(E1340)=0)),1,0)</f>
        <v>0</v>
      </c>
      <c r="Y1340" s="263"/>
      <c r="Z1340" s="263"/>
      <c r="AB1340" s="265" t="str">
        <f t="shared" ref="AB1340:AB1371" si="189">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87"/>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88"/>
        <v>0</v>
      </c>
      <c r="Y1341" s="263"/>
      <c r="Z1341" s="263"/>
      <c r="AB1341" s="265" t="str">
        <f t="shared" si="189"/>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87"/>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88"/>
        <v>0</v>
      </c>
      <c r="Y1342" s="263"/>
      <c r="Z1342" s="263"/>
      <c r="AB1342" s="265" t="str">
        <f t="shared" si="189"/>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87"/>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88"/>
        <v>0</v>
      </c>
      <c r="Y1343" s="263"/>
      <c r="Z1343" s="263"/>
      <c r="AB1343" s="265" t="str">
        <f t="shared" si="189"/>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87"/>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88"/>
        <v>0</v>
      </c>
      <c r="Y1344" s="263"/>
      <c r="Z1344" s="263"/>
      <c r="AB1344" s="265" t="str">
        <f t="shared" si="189"/>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87"/>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88"/>
        <v>0</v>
      </c>
      <c r="Y1345" s="263"/>
      <c r="Z1345" s="263"/>
      <c r="AB1345" s="265" t="str">
        <f t="shared" si="189"/>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87"/>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88"/>
        <v>0</v>
      </c>
      <c r="Y1346" s="263"/>
      <c r="Z1346" s="263"/>
      <c r="AB1346" s="265" t="str">
        <f t="shared" si="189"/>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87"/>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88"/>
        <v>0</v>
      </c>
      <c r="Y1347" s="263"/>
      <c r="Z1347" s="263"/>
      <c r="AB1347" s="265" t="str">
        <f t="shared" si="189"/>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87"/>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88"/>
        <v>0</v>
      </c>
      <c r="Y1348" s="263"/>
      <c r="Z1348" s="263"/>
      <c r="AB1348" s="265" t="str">
        <f t="shared" si="189"/>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87"/>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88"/>
        <v>0</v>
      </c>
      <c r="Y1349" s="263"/>
      <c r="Z1349" s="263"/>
      <c r="AB1349" s="265" t="str">
        <f t="shared" si="189"/>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87"/>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88"/>
        <v>0</v>
      </c>
      <c r="Y1350" s="263"/>
      <c r="Z1350" s="263"/>
      <c r="AB1350" s="265" t="str">
        <f t="shared" si="189"/>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87"/>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88"/>
        <v>0</v>
      </c>
      <c r="Y1351" s="263"/>
      <c r="Z1351" s="263"/>
      <c r="AB1351" s="265" t="str">
        <f t="shared" si="189"/>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87"/>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88"/>
        <v>0</v>
      </c>
      <c r="Y1352" s="263"/>
      <c r="Z1352" s="263"/>
      <c r="AB1352" s="265" t="str">
        <f t="shared" si="189"/>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87"/>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88"/>
        <v>0</v>
      </c>
      <c r="Y1353" s="263"/>
      <c r="Z1353" s="263"/>
      <c r="AB1353" s="265" t="str">
        <f t="shared" si="189"/>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87"/>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88"/>
        <v>0</v>
      </c>
      <c r="Y1354" s="263"/>
      <c r="Z1354" s="263"/>
      <c r="AB1354" s="265" t="str">
        <f t="shared" si="189"/>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87"/>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88"/>
        <v>0</v>
      </c>
      <c r="Y1355" s="263"/>
      <c r="Z1355" s="263"/>
      <c r="AB1355" s="265" t="str">
        <f t="shared" si="189"/>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87"/>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88"/>
        <v>0</v>
      </c>
      <c r="Y1356" s="263"/>
      <c r="Z1356" s="263"/>
      <c r="AB1356" s="265" t="str">
        <f t="shared" si="189"/>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87"/>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88"/>
        <v>0</v>
      </c>
      <c r="Y1357" s="263"/>
      <c r="Z1357" s="263"/>
      <c r="AB1357" s="265" t="str">
        <f t="shared" si="189"/>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87"/>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88"/>
        <v>0</v>
      </c>
      <c r="Y1358" s="263"/>
      <c r="Z1358" s="263"/>
      <c r="AB1358" s="265" t="str">
        <f t="shared" si="189"/>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87"/>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88"/>
        <v>0</v>
      </c>
      <c r="Y1359" s="263"/>
      <c r="Z1359" s="263"/>
      <c r="AB1359" s="265" t="str">
        <f t="shared" si="189"/>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87"/>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88"/>
        <v>0</v>
      </c>
      <c r="Y1360" s="263"/>
      <c r="Z1360" s="263"/>
      <c r="AB1360" s="265" t="str">
        <f t="shared" si="189"/>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87"/>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88"/>
        <v>0</v>
      </c>
      <c r="Y1361" s="263"/>
      <c r="Z1361" s="263"/>
      <c r="AB1361" s="265" t="str">
        <f t="shared" si="189"/>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87"/>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88"/>
        <v>0</v>
      </c>
      <c r="Y1362" s="263"/>
      <c r="Z1362" s="263"/>
      <c r="AB1362" s="265" t="str">
        <f t="shared" si="189"/>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87"/>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88"/>
        <v>0</v>
      </c>
      <c r="Y1363" s="263"/>
      <c r="Z1363" s="263"/>
      <c r="AB1363" s="265" t="str">
        <f t="shared" si="189"/>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87"/>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88"/>
        <v>0</v>
      </c>
      <c r="Y1364" s="263"/>
      <c r="Z1364" s="263"/>
      <c r="AB1364" s="265" t="str">
        <f t="shared" si="189"/>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87"/>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88"/>
        <v>0</v>
      </c>
      <c r="Y1365" s="263"/>
      <c r="Z1365" s="263"/>
      <c r="AB1365" s="265" t="str">
        <f t="shared" si="189"/>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87"/>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88"/>
        <v>0</v>
      </c>
      <c r="Y1366" s="263"/>
      <c r="Z1366" s="263"/>
      <c r="AB1366" s="265" t="str">
        <f t="shared" si="189"/>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87"/>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88"/>
        <v>0</v>
      </c>
      <c r="Y1367" s="263"/>
      <c r="Z1367" s="263"/>
      <c r="AB1367" s="265" t="str">
        <f t="shared" si="189"/>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87"/>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88"/>
        <v>0</v>
      </c>
      <c r="Y1368" s="263"/>
      <c r="Z1368" s="263"/>
      <c r="AB1368" s="265" t="str">
        <f t="shared" si="189"/>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87"/>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88"/>
        <v>0</v>
      </c>
      <c r="Y1369" s="263"/>
      <c r="Z1369" s="263"/>
      <c r="AB1369" s="265" t="str">
        <f t="shared" si="189"/>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87"/>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88"/>
        <v>0</v>
      </c>
      <c r="Y1370" s="263"/>
      <c r="Z1370" s="263"/>
      <c r="AB1370" s="265" t="str">
        <f t="shared" si="189"/>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87"/>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88"/>
        <v>0</v>
      </c>
      <c r="Y1371" s="263"/>
      <c r="Z1371" s="263"/>
      <c r="AB1371" s="265" t="str">
        <f t="shared" si="189"/>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0">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1">IF(AND(C1372="Smelter not listed",OR(LEN(D1372)=0,LEN(E1372)=0)),1,0)</f>
        <v>0</v>
      </c>
      <c r="Y1372" s="263"/>
      <c r="Z1372" s="263"/>
      <c r="AB1372" s="265" t="str">
        <f t="shared" ref="AB1372:AB1402" si="192">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0"/>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1"/>
        <v>0</v>
      </c>
      <c r="Y1373" s="263"/>
      <c r="Z1373" s="263"/>
      <c r="AB1373" s="265" t="str">
        <f t="shared" si="192"/>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0"/>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1"/>
        <v>0</v>
      </c>
      <c r="Y1374" s="263"/>
      <c r="Z1374" s="263"/>
      <c r="AB1374" s="265" t="str">
        <f t="shared" si="192"/>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0"/>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1"/>
        <v>0</v>
      </c>
      <c r="Y1375" s="263"/>
      <c r="Z1375" s="263"/>
      <c r="AB1375" s="265" t="str">
        <f t="shared" si="192"/>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0"/>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1"/>
        <v>0</v>
      </c>
      <c r="Y1376" s="263"/>
      <c r="Z1376" s="263"/>
      <c r="AB1376" s="265" t="str">
        <f t="shared" si="192"/>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0"/>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1"/>
        <v>0</v>
      </c>
      <c r="Y1377" s="263"/>
      <c r="Z1377" s="263"/>
      <c r="AB1377" s="265" t="str">
        <f t="shared" si="192"/>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0"/>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1"/>
        <v>0</v>
      </c>
      <c r="Y1378" s="263"/>
      <c r="Z1378" s="263"/>
      <c r="AB1378" s="265" t="str">
        <f t="shared" si="192"/>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0"/>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1"/>
        <v>0</v>
      </c>
      <c r="Y1379" s="263"/>
      <c r="Z1379" s="263"/>
      <c r="AB1379" s="265" t="str">
        <f t="shared" si="192"/>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0"/>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1"/>
        <v>0</v>
      </c>
      <c r="Y1380" s="263"/>
      <c r="Z1380" s="263"/>
      <c r="AB1380" s="265" t="str">
        <f t="shared" si="192"/>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0"/>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1"/>
        <v>0</v>
      </c>
      <c r="Y1381" s="263"/>
      <c r="Z1381" s="263"/>
      <c r="AB1381" s="265" t="str">
        <f t="shared" si="192"/>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0"/>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1"/>
        <v>0</v>
      </c>
      <c r="Y1382" s="263"/>
      <c r="Z1382" s="263"/>
      <c r="AB1382" s="265" t="str">
        <f t="shared" si="192"/>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0"/>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1"/>
        <v>0</v>
      </c>
      <c r="Y1383" s="263"/>
      <c r="Z1383" s="263"/>
      <c r="AB1383" s="265" t="str">
        <f t="shared" si="192"/>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0"/>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1"/>
        <v>0</v>
      </c>
      <c r="Y1384" s="263"/>
      <c r="Z1384" s="263"/>
      <c r="AB1384" s="265" t="str">
        <f t="shared" si="192"/>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0"/>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1"/>
        <v>0</v>
      </c>
      <c r="Y1385" s="263"/>
      <c r="Z1385" s="263"/>
      <c r="AB1385" s="265" t="str">
        <f t="shared" si="192"/>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0"/>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1"/>
        <v>0</v>
      </c>
      <c r="Y1386" s="263"/>
      <c r="Z1386" s="263"/>
      <c r="AB1386" s="265" t="str">
        <f t="shared" si="192"/>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0"/>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1"/>
        <v>0</v>
      </c>
      <c r="Y1387" s="263"/>
      <c r="Z1387" s="263"/>
      <c r="AB1387" s="265" t="str">
        <f t="shared" si="192"/>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0"/>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1"/>
        <v>0</v>
      </c>
      <c r="Y1388" s="263"/>
      <c r="Z1388" s="263"/>
      <c r="AB1388" s="265" t="str">
        <f t="shared" si="192"/>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0"/>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1"/>
        <v>0</v>
      </c>
      <c r="Y1389" s="263"/>
      <c r="Z1389" s="263"/>
      <c r="AB1389" s="265" t="str">
        <f t="shared" si="192"/>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0"/>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1"/>
        <v>0</v>
      </c>
      <c r="Y1390" s="263"/>
      <c r="Z1390" s="263"/>
      <c r="AB1390" s="265" t="str">
        <f t="shared" si="192"/>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0"/>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1"/>
        <v>0</v>
      </c>
      <c r="Y1391" s="263"/>
      <c r="Z1391" s="263"/>
      <c r="AB1391" s="265" t="str">
        <f t="shared" si="192"/>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0"/>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1"/>
        <v>0</v>
      </c>
      <c r="Y1392" s="263"/>
      <c r="Z1392" s="263"/>
      <c r="AB1392" s="265" t="str">
        <f t="shared" si="192"/>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0"/>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1"/>
        <v>0</v>
      </c>
      <c r="Y1393" s="263"/>
      <c r="Z1393" s="263"/>
      <c r="AB1393" s="265" t="str">
        <f t="shared" si="192"/>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0"/>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1"/>
        <v>0</v>
      </c>
      <c r="Y1394" s="263"/>
      <c r="Z1394" s="263"/>
      <c r="AB1394" s="265" t="str">
        <f t="shared" si="192"/>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0"/>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1"/>
        <v>0</v>
      </c>
      <c r="Y1395" s="263"/>
      <c r="Z1395" s="263"/>
      <c r="AB1395" s="265" t="str">
        <f t="shared" si="192"/>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0"/>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1"/>
        <v>0</v>
      </c>
      <c r="Y1396" s="263"/>
      <c r="Z1396" s="263"/>
      <c r="AB1396" s="265" t="str">
        <f t="shared" si="192"/>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0"/>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1"/>
        <v>0</v>
      </c>
      <c r="Y1397" s="263"/>
      <c r="Z1397" s="263"/>
      <c r="AB1397" s="265" t="str">
        <f t="shared" si="192"/>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0"/>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1"/>
        <v>0</v>
      </c>
      <c r="Y1398" s="263"/>
      <c r="Z1398" s="263"/>
      <c r="AB1398" s="265" t="str">
        <f t="shared" si="192"/>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0"/>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1"/>
        <v>0</v>
      </c>
      <c r="Y1399" s="263"/>
      <c r="Z1399" s="263"/>
      <c r="AB1399" s="265" t="str">
        <f t="shared" si="192"/>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0"/>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1"/>
        <v>0</v>
      </c>
      <c r="Y1400" s="263"/>
      <c r="Z1400" s="263"/>
      <c r="AB1400" s="265" t="str">
        <f t="shared" si="192"/>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0"/>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1"/>
        <v>0</v>
      </c>
      <c r="Y1401" s="263"/>
      <c r="Z1401" s="263"/>
      <c r="AB1401" s="265" t="str">
        <f t="shared" si="192"/>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0"/>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1"/>
        <v>0</v>
      </c>
      <c r="Y1402" s="263"/>
      <c r="Z1402" s="263"/>
      <c r="AB1402" s="265" t="str">
        <f t="shared" si="192"/>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3">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4">IF(AND(C1403="Smelter not listed",OR(LEN(D1403)=0,LEN(E1403)=0)),1,0)</f>
        <v>0</v>
      </c>
      <c r="Y1403" s="263"/>
      <c r="Z1403" s="263"/>
      <c r="AB1403" s="265" t="str">
        <f t="shared" ref="AB1403" si="195">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196">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197">IF(AND(C1404="Smelter not listed",OR(LEN(D1404)=0,LEN(E1404)=0)),1,0)</f>
        <v>0</v>
      </c>
      <c r="Y1404" s="263"/>
      <c r="Z1404" s="263"/>
      <c r="AB1404" s="265" t="str">
        <f t="shared" ref="AB1404:AB1435" si="198">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196"/>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197"/>
        <v>0</v>
      </c>
      <c r="Y1405" s="263"/>
      <c r="Z1405" s="263"/>
      <c r="AB1405" s="265" t="str">
        <f t="shared" si="198"/>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196"/>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197"/>
        <v>0</v>
      </c>
      <c r="Y1406" s="263"/>
      <c r="Z1406" s="263"/>
      <c r="AB1406" s="265" t="str">
        <f t="shared" si="198"/>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196"/>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197"/>
        <v>0</v>
      </c>
      <c r="Y1407" s="263"/>
      <c r="Z1407" s="263"/>
      <c r="AB1407" s="265" t="str">
        <f t="shared" si="198"/>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196"/>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197"/>
        <v>0</v>
      </c>
      <c r="Y1408" s="263"/>
      <c r="Z1408" s="263"/>
      <c r="AB1408" s="265" t="str">
        <f t="shared" si="198"/>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196"/>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197"/>
        <v>0</v>
      </c>
      <c r="Y1409" s="263"/>
      <c r="Z1409" s="263"/>
      <c r="AB1409" s="265" t="str">
        <f t="shared" si="198"/>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196"/>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197"/>
        <v>0</v>
      </c>
      <c r="Y1410" s="263"/>
      <c r="Z1410" s="263"/>
      <c r="AB1410" s="265" t="str">
        <f t="shared" si="198"/>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196"/>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197"/>
        <v>0</v>
      </c>
      <c r="Y1411" s="263"/>
      <c r="Z1411" s="263"/>
      <c r="AB1411" s="265" t="str">
        <f t="shared" si="198"/>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196"/>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197"/>
        <v>0</v>
      </c>
      <c r="Y1412" s="263"/>
      <c r="Z1412" s="263"/>
      <c r="AB1412" s="265" t="str">
        <f t="shared" si="198"/>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196"/>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197"/>
        <v>0</v>
      </c>
      <c r="Y1413" s="263"/>
      <c r="Z1413" s="263"/>
      <c r="AB1413" s="265" t="str">
        <f t="shared" si="198"/>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196"/>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197"/>
        <v>0</v>
      </c>
      <c r="Y1414" s="263"/>
      <c r="Z1414" s="263"/>
      <c r="AB1414" s="265" t="str">
        <f t="shared" si="198"/>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196"/>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197"/>
        <v>0</v>
      </c>
      <c r="Y1415" s="263"/>
      <c r="Z1415" s="263"/>
      <c r="AB1415" s="265" t="str">
        <f t="shared" si="198"/>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196"/>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197"/>
        <v>0</v>
      </c>
      <c r="Y1416" s="263"/>
      <c r="Z1416" s="263"/>
      <c r="AB1416" s="265" t="str">
        <f t="shared" si="198"/>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196"/>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197"/>
        <v>0</v>
      </c>
      <c r="Y1417" s="263"/>
      <c r="Z1417" s="263"/>
      <c r="AB1417" s="265" t="str">
        <f t="shared" si="198"/>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196"/>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197"/>
        <v>0</v>
      </c>
      <c r="Y1418" s="263"/>
      <c r="Z1418" s="263"/>
      <c r="AB1418" s="265" t="str">
        <f t="shared" si="198"/>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196"/>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197"/>
        <v>0</v>
      </c>
      <c r="Y1419" s="263"/>
      <c r="Z1419" s="263"/>
      <c r="AB1419" s="265" t="str">
        <f t="shared" si="198"/>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196"/>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197"/>
        <v>0</v>
      </c>
      <c r="Y1420" s="263"/>
      <c r="Z1420" s="263"/>
      <c r="AB1420" s="265" t="str">
        <f t="shared" si="198"/>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196"/>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197"/>
        <v>0</v>
      </c>
      <c r="Y1421" s="263"/>
      <c r="Z1421" s="263"/>
      <c r="AB1421" s="265" t="str">
        <f t="shared" si="198"/>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196"/>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197"/>
        <v>0</v>
      </c>
      <c r="Y1422" s="263"/>
      <c r="Z1422" s="263"/>
      <c r="AB1422" s="265" t="str">
        <f t="shared" si="198"/>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196"/>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197"/>
        <v>0</v>
      </c>
      <c r="Y1423" s="263"/>
      <c r="Z1423" s="263"/>
      <c r="AB1423" s="265" t="str">
        <f t="shared" si="198"/>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196"/>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197"/>
        <v>0</v>
      </c>
      <c r="Y1424" s="263"/>
      <c r="Z1424" s="263"/>
      <c r="AB1424" s="265" t="str">
        <f t="shared" si="198"/>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196"/>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197"/>
        <v>0</v>
      </c>
      <c r="Y1425" s="263"/>
      <c r="Z1425" s="263"/>
      <c r="AB1425" s="265" t="str">
        <f t="shared" si="198"/>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196"/>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197"/>
        <v>0</v>
      </c>
      <c r="Y1426" s="263"/>
      <c r="Z1426" s="263"/>
      <c r="AB1426" s="265" t="str">
        <f t="shared" si="198"/>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196"/>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197"/>
        <v>0</v>
      </c>
      <c r="Y1427" s="263"/>
      <c r="Z1427" s="263"/>
      <c r="AB1427" s="265" t="str">
        <f t="shared" si="198"/>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196"/>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197"/>
        <v>0</v>
      </c>
      <c r="Y1428" s="263"/>
      <c r="Z1428" s="263"/>
      <c r="AB1428" s="265" t="str">
        <f t="shared" si="198"/>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196"/>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197"/>
        <v>0</v>
      </c>
      <c r="Y1429" s="263"/>
      <c r="Z1429" s="263"/>
      <c r="AB1429" s="265" t="str">
        <f t="shared" si="198"/>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196"/>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197"/>
        <v>0</v>
      </c>
      <c r="Y1430" s="263"/>
      <c r="Z1430" s="263"/>
      <c r="AB1430" s="265" t="str">
        <f t="shared" si="198"/>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196"/>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197"/>
        <v>0</v>
      </c>
      <c r="Y1431" s="263"/>
      <c r="Z1431" s="263"/>
      <c r="AB1431" s="265" t="str">
        <f t="shared" si="198"/>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196"/>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197"/>
        <v>0</v>
      </c>
      <c r="Y1432" s="263"/>
      <c r="Z1432" s="263"/>
      <c r="AB1432" s="265" t="str">
        <f t="shared" si="198"/>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196"/>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197"/>
        <v>0</v>
      </c>
      <c r="Y1433" s="263"/>
      <c r="Z1433" s="263"/>
      <c r="AB1433" s="265" t="str">
        <f t="shared" si="198"/>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196"/>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197"/>
        <v>0</v>
      </c>
      <c r="Y1434" s="263"/>
      <c r="Z1434" s="263"/>
      <c r="AB1434" s="265" t="str">
        <f t="shared" si="198"/>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196"/>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197"/>
        <v>0</v>
      </c>
      <c r="Y1435" s="263"/>
      <c r="Z1435" s="263"/>
      <c r="AB1435" s="265" t="str">
        <f t="shared" si="198"/>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199">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0">IF(AND(C1436="Smelter not listed",OR(LEN(D1436)=0,LEN(E1436)=0)),1,0)</f>
        <v>0</v>
      </c>
      <c r="Y1436" s="263"/>
      <c r="Z1436" s="263"/>
      <c r="AB1436" s="265" t="str">
        <f t="shared" ref="AB1436:AB1466" si="201">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199"/>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0"/>
        <v>0</v>
      </c>
      <c r="Y1437" s="263"/>
      <c r="Z1437" s="263"/>
      <c r="AB1437" s="265" t="str">
        <f t="shared" si="201"/>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199"/>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0"/>
        <v>0</v>
      </c>
      <c r="Y1438" s="263"/>
      <c r="Z1438" s="263"/>
      <c r="AB1438" s="265" t="str">
        <f t="shared" si="201"/>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199"/>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0"/>
        <v>0</v>
      </c>
      <c r="Y1439" s="263"/>
      <c r="Z1439" s="263"/>
      <c r="AB1439" s="265" t="str">
        <f t="shared" si="201"/>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199"/>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0"/>
        <v>0</v>
      </c>
      <c r="Y1440" s="263"/>
      <c r="Z1440" s="263"/>
      <c r="AB1440" s="265" t="str">
        <f t="shared" si="201"/>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199"/>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0"/>
        <v>0</v>
      </c>
      <c r="Y1441" s="263"/>
      <c r="Z1441" s="263"/>
      <c r="AB1441" s="265" t="str">
        <f t="shared" si="201"/>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199"/>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0"/>
        <v>0</v>
      </c>
      <c r="Y1442" s="263"/>
      <c r="Z1442" s="263"/>
      <c r="AB1442" s="265" t="str">
        <f t="shared" si="201"/>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199"/>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0"/>
        <v>0</v>
      </c>
      <c r="Y1443" s="263"/>
      <c r="Z1443" s="263"/>
      <c r="AB1443" s="265" t="str">
        <f t="shared" si="201"/>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199"/>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0"/>
        <v>0</v>
      </c>
      <c r="Y1444" s="263"/>
      <c r="Z1444" s="263"/>
      <c r="AB1444" s="265" t="str">
        <f t="shared" si="201"/>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199"/>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0"/>
        <v>0</v>
      </c>
      <c r="Y1445" s="263"/>
      <c r="Z1445" s="263"/>
      <c r="AB1445" s="265" t="str">
        <f t="shared" si="201"/>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199"/>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0"/>
        <v>0</v>
      </c>
      <c r="Y1446" s="263"/>
      <c r="Z1446" s="263"/>
      <c r="AB1446" s="265" t="str">
        <f t="shared" si="201"/>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199"/>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0"/>
        <v>0</v>
      </c>
      <c r="Y1447" s="263"/>
      <c r="Z1447" s="263"/>
      <c r="AB1447" s="265" t="str">
        <f t="shared" si="201"/>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199"/>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0"/>
        <v>0</v>
      </c>
      <c r="Y1448" s="263"/>
      <c r="Z1448" s="263"/>
      <c r="AB1448" s="265" t="str">
        <f t="shared" si="201"/>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199"/>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0"/>
        <v>0</v>
      </c>
      <c r="Y1449" s="263"/>
      <c r="Z1449" s="263"/>
      <c r="AB1449" s="265" t="str">
        <f t="shared" si="201"/>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199"/>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0"/>
        <v>0</v>
      </c>
      <c r="Y1450" s="263"/>
      <c r="Z1450" s="263"/>
      <c r="AB1450" s="265" t="str">
        <f t="shared" si="201"/>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199"/>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0"/>
        <v>0</v>
      </c>
      <c r="Y1451" s="263"/>
      <c r="Z1451" s="263"/>
      <c r="AB1451" s="265" t="str">
        <f t="shared" si="201"/>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199"/>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0"/>
        <v>0</v>
      </c>
      <c r="Y1452" s="263"/>
      <c r="Z1452" s="263"/>
      <c r="AB1452" s="265" t="str">
        <f t="shared" si="201"/>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199"/>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0"/>
        <v>0</v>
      </c>
      <c r="Y1453" s="263"/>
      <c r="Z1453" s="263"/>
      <c r="AB1453" s="265" t="str">
        <f t="shared" si="201"/>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199"/>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0"/>
        <v>0</v>
      </c>
      <c r="Y1454" s="263"/>
      <c r="Z1454" s="263"/>
      <c r="AB1454" s="265" t="str">
        <f t="shared" si="201"/>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199"/>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0"/>
        <v>0</v>
      </c>
      <c r="Y1455" s="263"/>
      <c r="Z1455" s="263"/>
      <c r="AB1455" s="265" t="str">
        <f t="shared" si="201"/>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199"/>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0"/>
        <v>0</v>
      </c>
      <c r="Y1456" s="263"/>
      <c r="Z1456" s="263"/>
      <c r="AB1456" s="265" t="str">
        <f t="shared" si="201"/>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199"/>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0"/>
        <v>0</v>
      </c>
      <c r="Y1457" s="263"/>
      <c r="Z1457" s="263"/>
      <c r="AB1457" s="265" t="str">
        <f t="shared" si="201"/>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199"/>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0"/>
        <v>0</v>
      </c>
      <c r="Y1458" s="263"/>
      <c r="Z1458" s="263"/>
      <c r="AB1458" s="265" t="str">
        <f t="shared" si="201"/>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199"/>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0"/>
        <v>0</v>
      </c>
      <c r="Y1459" s="263"/>
      <c r="Z1459" s="263"/>
      <c r="AB1459" s="265" t="str">
        <f t="shared" si="201"/>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199"/>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0"/>
        <v>0</v>
      </c>
      <c r="Y1460" s="263"/>
      <c r="Z1460" s="263"/>
      <c r="AB1460" s="265" t="str">
        <f t="shared" si="201"/>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199"/>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0"/>
        <v>0</v>
      </c>
      <c r="Y1461" s="263"/>
      <c r="Z1461" s="263"/>
      <c r="AB1461" s="265" t="str">
        <f t="shared" si="201"/>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199"/>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0"/>
        <v>0</v>
      </c>
      <c r="Y1462" s="263"/>
      <c r="Z1462" s="263"/>
      <c r="AB1462" s="265" t="str">
        <f t="shared" si="201"/>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199"/>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0"/>
        <v>0</v>
      </c>
      <c r="Y1463" s="263"/>
      <c r="Z1463" s="263"/>
      <c r="AB1463" s="265" t="str">
        <f t="shared" si="201"/>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199"/>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0"/>
        <v>0</v>
      </c>
      <c r="Y1464" s="263"/>
      <c r="Z1464" s="263"/>
      <c r="AB1464" s="265" t="str">
        <f t="shared" si="201"/>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199"/>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0"/>
        <v>0</v>
      </c>
      <c r="Y1465" s="263"/>
      <c r="Z1465" s="263"/>
      <c r="AB1465" s="265" t="str">
        <f t="shared" si="201"/>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199"/>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0"/>
        <v>0</v>
      </c>
      <c r="Y1466" s="263"/>
      <c r="Z1466" s="263"/>
      <c r="AB1466" s="265" t="str">
        <f t="shared" si="201"/>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2">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3">IF(AND(C1467="Smelter not listed",OR(LEN(D1467)=0,LEN(E1467)=0)),1,0)</f>
        <v>0</v>
      </c>
      <c r="Y1467" s="263"/>
      <c r="Z1467" s="263"/>
      <c r="AB1467" s="265" t="str">
        <f t="shared" ref="AB1467" si="204">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05">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06">IF(AND(C1468="Smelter not listed",OR(LEN(D1468)=0,LEN(E1468)=0)),1,0)</f>
        <v>0</v>
      </c>
      <c r="Y1468" s="263"/>
      <c r="Z1468" s="263"/>
      <c r="AB1468" s="265" t="str">
        <f t="shared" ref="AB1468:AB1499" si="207">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05"/>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06"/>
        <v>0</v>
      </c>
      <c r="Y1469" s="263"/>
      <c r="Z1469" s="263"/>
      <c r="AB1469" s="265" t="str">
        <f t="shared" si="207"/>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05"/>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06"/>
        <v>0</v>
      </c>
      <c r="Y1470" s="263"/>
      <c r="Z1470" s="263"/>
      <c r="AB1470" s="265" t="str">
        <f t="shared" si="207"/>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05"/>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06"/>
        <v>0</v>
      </c>
      <c r="Y1471" s="263"/>
      <c r="Z1471" s="263"/>
      <c r="AB1471" s="265" t="str">
        <f t="shared" si="207"/>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05"/>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06"/>
        <v>0</v>
      </c>
      <c r="Y1472" s="263"/>
      <c r="Z1472" s="263"/>
      <c r="AB1472" s="265" t="str">
        <f t="shared" si="207"/>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05"/>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06"/>
        <v>0</v>
      </c>
      <c r="Y1473" s="263"/>
      <c r="Z1473" s="263"/>
      <c r="AB1473" s="265" t="str">
        <f t="shared" si="207"/>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05"/>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06"/>
        <v>0</v>
      </c>
      <c r="Y1474" s="263"/>
      <c r="Z1474" s="263"/>
      <c r="AB1474" s="265" t="str">
        <f t="shared" si="207"/>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05"/>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06"/>
        <v>0</v>
      </c>
      <c r="Y1475" s="263"/>
      <c r="Z1475" s="263"/>
      <c r="AB1475" s="265" t="str">
        <f t="shared" si="207"/>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05"/>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06"/>
        <v>0</v>
      </c>
      <c r="Y1476" s="263"/>
      <c r="Z1476" s="263"/>
      <c r="AB1476" s="265" t="str">
        <f t="shared" si="207"/>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05"/>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06"/>
        <v>0</v>
      </c>
      <c r="Y1477" s="263"/>
      <c r="Z1477" s="263"/>
      <c r="AB1477" s="265" t="str">
        <f t="shared" si="207"/>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05"/>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06"/>
        <v>0</v>
      </c>
      <c r="Y1478" s="263"/>
      <c r="Z1478" s="263"/>
      <c r="AB1478" s="265" t="str">
        <f t="shared" si="207"/>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05"/>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06"/>
        <v>0</v>
      </c>
      <c r="Y1479" s="263"/>
      <c r="Z1479" s="263"/>
      <c r="AB1479" s="265" t="str">
        <f t="shared" si="207"/>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05"/>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06"/>
        <v>0</v>
      </c>
      <c r="Y1480" s="263"/>
      <c r="Z1480" s="263"/>
      <c r="AB1480" s="265" t="str">
        <f t="shared" si="207"/>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05"/>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06"/>
        <v>0</v>
      </c>
      <c r="Y1481" s="263"/>
      <c r="Z1481" s="263"/>
      <c r="AB1481" s="265" t="str">
        <f t="shared" si="207"/>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05"/>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06"/>
        <v>0</v>
      </c>
      <c r="Y1482" s="263"/>
      <c r="Z1482" s="263"/>
      <c r="AB1482" s="265" t="str">
        <f t="shared" si="207"/>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05"/>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06"/>
        <v>0</v>
      </c>
      <c r="Y1483" s="263"/>
      <c r="Z1483" s="263"/>
      <c r="AB1483" s="265" t="str">
        <f t="shared" si="207"/>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05"/>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06"/>
        <v>0</v>
      </c>
      <c r="Y1484" s="263"/>
      <c r="Z1484" s="263"/>
      <c r="AB1484" s="265" t="str">
        <f t="shared" si="207"/>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05"/>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06"/>
        <v>0</v>
      </c>
      <c r="Y1485" s="263"/>
      <c r="Z1485" s="263"/>
      <c r="AB1485" s="265" t="str">
        <f t="shared" si="207"/>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05"/>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06"/>
        <v>0</v>
      </c>
      <c r="Y1486" s="263"/>
      <c r="Z1486" s="263"/>
      <c r="AB1486" s="265" t="str">
        <f t="shared" si="207"/>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05"/>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06"/>
        <v>0</v>
      </c>
      <c r="Y1487" s="263"/>
      <c r="Z1487" s="263"/>
      <c r="AB1487" s="265" t="str">
        <f t="shared" si="207"/>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05"/>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06"/>
        <v>0</v>
      </c>
      <c r="Y1488" s="263"/>
      <c r="Z1488" s="263"/>
      <c r="AB1488" s="265" t="str">
        <f t="shared" si="207"/>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05"/>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06"/>
        <v>0</v>
      </c>
      <c r="Y1489" s="263"/>
      <c r="Z1489" s="263"/>
      <c r="AB1489" s="265" t="str">
        <f t="shared" si="207"/>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05"/>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06"/>
        <v>0</v>
      </c>
      <c r="Y1490" s="263"/>
      <c r="Z1490" s="263"/>
      <c r="AB1490" s="265" t="str">
        <f t="shared" si="207"/>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05"/>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06"/>
        <v>0</v>
      </c>
      <c r="Y1491" s="263"/>
      <c r="Z1491" s="263"/>
      <c r="AB1491" s="265" t="str">
        <f t="shared" si="207"/>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05"/>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06"/>
        <v>0</v>
      </c>
      <c r="Y1492" s="263"/>
      <c r="Z1492" s="263"/>
      <c r="AB1492" s="265" t="str">
        <f t="shared" si="207"/>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05"/>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06"/>
        <v>0</v>
      </c>
      <c r="Y1493" s="263"/>
      <c r="Z1493" s="263"/>
      <c r="AB1493" s="265" t="str">
        <f t="shared" si="207"/>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05"/>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06"/>
        <v>0</v>
      </c>
      <c r="Y1494" s="263"/>
      <c r="Z1494" s="263"/>
      <c r="AB1494" s="265" t="str">
        <f t="shared" si="207"/>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05"/>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06"/>
        <v>0</v>
      </c>
      <c r="Y1495" s="263"/>
      <c r="Z1495" s="263"/>
      <c r="AB1495" s="265" t="str">
        <f t="shared" si="207"/>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05"/>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06"/>
        <v>0</v>
      </c>
      <c r="Y1496" s="263"/>
      <c r="Z1496" s="263"/>
      <c r="AB1496" s="265" t="str">
        <f t="shared" si="207"/>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05"/>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06"/>
        <v>0</v>
      </c>
      <c r="Y1497" s="263"/>
      <c r="Z1497" s="263"/>
      <c r="AB1497" s="265" t="str">
        <f t="shared" si="207"/>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05"/>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06"/>
        <v>0</v>
      </c>
      <c r="Y1498" s="263"/>
      <c r="Z1498" s="263"/>
      <c r="AB1498" s="265" t="str">
        <f t="shared" si="207"/>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05"/>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06"/>
        <v>0</v>
      </c>
      <c r="Y1499" s="263"/>
      <c r="Z1499" s="263"/>
      <c r="AB1499" s="265" t="str">
        <f t="shared" si="207"/>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08">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09">IF(AND(C1500="Smelter not listed",OR(LEN(D1500)=0,LEN(E1500)=0)),1,0)</f>
        <v>0</v>
      </c>
      <c r="Y1500" s="263"/>
      <c r="Z1500" s="263"/>
      <c r="AB1500" s="265" t="str">
        <f t="shared" ref="AB1500:AB1530" si="210">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08"/>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09"/>
        <v>0</v>
      </c>
      <c r="Y1501" s="263"/>
      <c r="Z1501" s="263"/>
      <c r="AB1501" s="265" t="str">
        <f t="shared" si="210"/>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08"/>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09"/>
        <v>0</v>
      </c>
      <c r="Y1502" s="263"/>
      <c r="Z1502" s="263"/>
      <c r="AB1502" s="265" t="str">
        <f t="shared" si="210"/>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08"/>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09"/>
        <v>0</v>
      </c>
      <c r="Y1503" s="263"/>
      <c r="Z1503" s="263"/>
      <c r="AB1503" s="265" t="str">
        <f t="shared" si="210"/>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08"/>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09"/>
        <v>0</v>
      </c>
      <c r="Y1504" s="263"/>
      <c r="Z1504" s="263"/>
      <c r="AB1504" s="265" t="str">
        <f t="shared" si="210"/>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08"/>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09"/>
        <v>0</v>
      </c>
      <c r="Y1505" s="263"/>
      <c r="Z1505" s="263"/>
      <c r="AB1505" s="265" t="str">
        <f t="shared" si="210"/>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08"/>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09"/>
        <v>0</v>
      </c>
      <c r="Y1506" s="263"/>
      <c r="Z1506" s="263"/>
      <c r="AB1506" s="265" t="str">
        <f t="shared" si="210"/>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08"/>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09"/>
        <v>0</v>
      </c>
      <c r="Y1507" s="263"/>
      <c r="Z1507" s="263"/>
      <c r="AB1507" s="265" t="str">
        <f t="shared" si="210"/>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08"/>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09"/>
        <v>0</v>
      </c>
      <c r="Y1508" s="263"/>
      <c r="Z1508" s="263"/>
      <c r="AB1508" s="265" t="str">
        <f t="shared" si="210"/>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08"/>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09"/>
        <v>0</v>
      </c>
      <c r="Y1509" s="263"/>
      <c r="Z1509" s="263"/>
      <c r="AB1509" s="265" t="str">
        <f t="shared" si="210"/>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08"/>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09"/>
        <v>0</v>
      </c>
      <c r="Y1510" s="263"/>
      <c r="Z1510" s="263"/>
      <c r="AB1510" s="265" t="str">
        <f t="shared" si="210"/>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08"/>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09"/>
        <v>0</v>
      </c>
      <c r="Y1511" s="263"/>
      <c r="Z1511" s="263"/>
      <c r="AB1511" s="265" t="str">
        <f t="shared" si="210"/>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08"/>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09"/>
        <v>0</v>
      </c>
      <c r="Y1512" s="263"/>
      <c r="Z1512" s="263"/>
      <c r="AB1512" s="265" t="str">
        <f t="shared" si="210"/>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08"/>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09"/>
        <v>0</v>
      </c>
      <c r="Y1513" s="263"/>
      <c r="Z1513" s="263"/>
      <c r="AB1513" s="265" t="str">
        <f t="shared" si="210"/>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08"/>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09"/>
        <v>0</v>
      </c>
      <c r="Y1514" s="263"/>
      <c r="Z1514" s="263"/>
      <c r="AB1514" s="265" t="str">
        <f t="shared" si="210"/>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08"/>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09"/>
        <v>0</v>
      </c>
      <c r="Y1515" s="263"/>
      <c r="Z1515" s="263"/>
      <c r="AB1515" s="265" t="str">
        <f t="shared" si="210"/>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08"/>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09"/>
        <v>0</v>
      </c>
      <c r="Y1516" s="263"/>
      <c r="Z1516" s="263"/>
      <c r="AB1516" s="265" t="str">
        <f t="shared" si="210"/>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08"/>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09"/>
        <v>0</v>
      </c>
      <c r="Y1517" s="263"/>
      <c r="Z1517" s="263"/>
      <c r="AB1517" s="265" t="str">
        <f t="shared" si="210"/>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08"/>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09"/>
        <v>0</v>
      </c>
      <c r="Y1518" s="263"/>
      <c r="Z1518" s="263"/>
      <c r="AB1518" s="265" t="str">
        <f t="shared" si="210"/>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08"/>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09"/>
        <v>0</v>
      </c>
      <c r="Y1519" s="263"/>
      <c r="Z1519" s="263"/>
      <c r="AB1519" s="265" t="str">
        <f t="shared" si="210"/>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08"/>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09"/>
        <v>0</v>
      </c>
      <c r="Y1520" s="263"/>
      <c r="Z1520" s="263"/>
      <c r="AB1520" s="265" t="str">
        <f t="shared" si="210"/>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08"/>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09"/>
        <v>0</v>
      </c>
      <c r="Y1521" s="263"/>
      <c r="Z1521" s="263"/>
      <c r="AB1521" s="265" t="str">
        <f t="shared" si="210"/>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08"/>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09"/>
        <v>0</v>
      </c>
      <c r="Y1522" s="263"/>
      <c r="Z1522" s="263"/>
      <c r="AB1522" s="265" t="str">
        <f t="shared" si="210"/>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08"/>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09"/>
        <v>0</v>
      </c>
      <c r="Y1523" s="263"/>
      <c r="Z1523" s="263"/>
      <c r="AB1523" s="265" t="str">
        <f t="shared" si="210"/>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08"/>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09"/>
        <v>0</v>
      </c>
      <c r="Y1524" s="263"/>
      <c r="Z1524" s="263"/>
      <c r="AB1524" s="265" t="str">
        <f t="shared" si="210"/>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08"/>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09"/>
        <v>0</v>
      </c>
      <c r="Y1525" s="263"/>
      <c r="Z1525" s="263"/>
      <c r="AB1525" s="265" t="str">
        <f t="shared" si="210"/>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08"/>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09"/>
        <v>0</v>
      </c>
      <c r="Y1526" s="263"/>
      <c r="Z1526" s="263"/>
      <c r="AB1526" s="265" t="str">
        <f t="shared" si="210"/>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08"/>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09"/>
        <v>0</v>
      </c>
      <c r="Y1527" s="263"/>
      <c r="Z1527" s="263"/>
      <c r="AB1527" s="265" t="str">
        <f t="shared" si="210"/>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08"/>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09"/>
        <v>0</v>
      </c>
      <c r="Y1528" s="263"/>
      <c r="Z1528" s="263"/>
      <c r="AB1528" s="265" t="str">
        <f t="shared" si="210"/>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08"/>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09"/>
        <v>0</v>
      </c>
      <c r="Y1529" s="263"/>
      <c r="Z1529" s="263"/>
      <c r="AB1529" s="265" t="str">
        <f t="shared" si="210"/>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08"/>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09"/>
        <v>0</v>
      </c>
      <c r="Y1530" s="263"/>
      <c r="Z1530" s="263"/>
      <c r="AB1530" s="265" t="str">
        <f t="shared" si="210"/>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1">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2">IF(AND(C1531="Smelter not listed",OR(LEN(D1531)=0,LEN(E1531)=0)),1,0)</f>
        <v>0</v>
      </c>
      <c r="Y1531" s="263"/>
      <c r="Z1531" s="263"/>
      <c r="AB1531" s="265" t="str">
        <f t="shared" ref="AB1531" si="213">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4">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15">IF(AND(C1532="Smelter not listed",OR(LEN(D1532)=0,LEN(E1532)=0)),1,0)</f>
        <v>0</v>
      </c>
      <c r="Y1532" s="263"/>
      <c r="Z1532" s="263"/>
      <c r="AB1532" s="265" t="str">
        <f t="shared" ref="AB1532:AB1563" si="216">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4"/>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15"/>
        <v>0</v>
      </c>
      <c r="Y1533" s="263"/>
      <c r="Z1533" s="263"/>
      <c r="AB1533" s="265" t="str">
        <f t="shared" si="216"/>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4"/>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15"/>
        <v>0</v>
      </c>
      <c r="Y1534" s="263"/>
      <c r="Z1534" s="263"/>
      <c r="AB1534" s="265" t="str">
        <f t="shared" si="216"/>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4"/>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15"/>
        <v>0</v>
      </c>
      <c r="Y1535" s="263"/>
      <c r="Z1535" s="263"/>
      <c r="AB1535" s="265" t="str">
        <f t="shared" si="216"/>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4"/>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15"/>
        <v>0</v>
      </c>
      <c r="Y1536" s="263"/>
      <c r="Z1536" s="263"/>
      <c r="AB1536" s="265" t="str">
        <f t="shared" si="216"/>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4"/>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15"/>
        <v>0</v>
      </c>
      <c r="Y1537" s="263"/>
      <c r="Z1537" s="263"/>
      <c r="AB1537" s="265" t="str">
        <f t="shared" si="216"/>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4"/>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15"/>
        <v>0</v>
      </c>
      <c r="Y1538" s="263"/>
      <c r="Z1538" s="263"/>
      <c r="AB1538" s="265" t="str">
        <f t="shared" si="216"/>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4"/>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15"/>
        <v>0</v>
      </c>
      <c r="Y1539" s="263"/>
      <c r="Z1539" s="263"/>
      <c r="AB1539" s="265" t="str">
        <f t="shared" si="216"/>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4"/>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15"/>
        <v>0</v>
      </c>
      <c r="Y1540" s="263"/>
      <c r="Z1540" s="263"/>
      <c r="AB1540" s="265" t="str">
        <f t="shared" si="216"/>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4"/>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15"/>
        <v>0</v>
      </c>
      <c r="Y1541" s="263"/>
      <c r="Z1541" s="263"/>
      <c r="AB1541" s="265" t="str">
        <f t="shared" si="216"/>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4"/>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15"/>
        <v>0</v>
      </c>
      <c r="Y1542" s="263"/>
      <c r="Z1542" s="263"/>
      <c r="AB1542" s="265" t="str">
        <f t="shared" si="216"/>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4"/>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15"/>
        <v>0</v>
      </c>
      <c r="Y1543" s="263"/>
      <c r="Z1543" s="263"/>
      <c r="AB1543" s="265" t="str">
        <f t="shared" si="216"/>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4"/>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15"/>
        <v>0</v>
      </c>
      <c r="Y1544" s="263"/>
      <c r="Z1544" s="263"/>
      <c r="AB1544" s="265" t="str">
        <f t="shared" si="216"/>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4"/>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15"/>
        <v>0</v>
      </c>
      <c r="Y1545" s="263"/>
      <c r="Z1545" s="263"/>
      <c r="AB1545" s="265" t="str">
        <f t="shared" si="216"/>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4"/>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15"/>
        <v>0</v>
      </c>
      <c r="Y1546" s="263"/>
      <c r="Z1546" s="263"/>
      <c r="AB1546" s="265" t="str">
        <f t="shared" si="216"/>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4"/>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15"/>
        <v>0</v>
      </c>
      <c r="Y1547" s="263"/>
      <c r="Z1547" s="263"/>
      <c r="AB1547" s="265" t="str">
        <f t="shared" si="216"/>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4"/>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15"/>
        <v>0</v>
      </c>
      <c r="Y1548" s="263"/>
      <c r="Z1548" s="263"/>
      <c r="AB1548" s="265" t="str">
        <f t="shared" si="216"/>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4"/>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15"/>
        <v>0</v>
      </c>
      <c r="Y1549" s="263"/>
      <c r="Z1549" s="263"/>
      <c r="AB1549" s="265" t="str">
        <f t="shared" si="216"/>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4"/>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15"/>
        <v>0</v>
      </c>
      <c r="Y1550" s="263"/>
      <c r="Z1550" s="263"/>
      <c r="AB1550" s="265" t="str">
        <f t="shared" si="216"/>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4"/>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15"/>
        <v>0</v>
      </c>
      <c r="Y1551" s="263"/>
      <c r="Z1551" s="263"/>
      <c r="AB1551" s="265" t="str">
        <f t="shared" si="216"/>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4"/>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15"/>
        <v>0</v>
      </c>
      <c r="Y1552" s="263"/>
      <c r="Z1552" s="263"/>
      <c r="AB1552" s="265" t="str">
        <f t="shared" si="216"/>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4"/>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15"/>
        <v>0</v>
      </c>
      <c r="Y1553" s="263"/>
      <c r="Z1553" s="263"/>
      <c r="AB1553" s="265" t="str">
        <f t="shared" si="216"/>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4"/>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15"/>
        <v>0</v>
      </c>
      <c r="Y1554" s="263"/>
      <c r="Z1554" s="263"/>
      <c r="AB1554" s="265" t="str">
        <f t="shared" si="216"/>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4"/>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15"/>
        <v>0</v>
      </c>
      <c r="Y1555" s="263"/>
      <c r="Z1555" s="263"/>
      <c r="AB1555" s="265" t="str">
        <f t="shared" si="216"/>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4"/>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15"/>
        <v>0</v>
      </c>
      <c r="Y1556" s="263"/>
      <c r="Z1556" s="263"/>
      <c r="AB1556" s="265" t="str">
        <f t="shared" si="216"/>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4"/>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15"/>
        <v>0</v>
      </c>
      <c r="Y1557" s="263"/>
      <c r="Z1557" s="263"/>
      <c r="AB1557" s="265" t="str">
        <f t="shared" si="216"/>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4"/>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15"/>
        <v>0</v>
      </c>
      <c r="Y1558" s="263"/>
      <c r="Z1558" s="263"/>
      <c r="AB1558" s="265" t="str">
        <f t="shared" si="216"/>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4"/>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15"/>
        <v>0</v>
      </c>
      <c r="Y1559" s="263"/>
      <c r="Z1559" s="263"/>
      <c r="AB1559" s="265" t="str">
        <f t="shared" si="216"/>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4"/>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15"/>
        <v>0</v>
      </c>
      <c r="Y1560" s="263"/>
      <c r="Z1560" s="263"/>
      <c r="AB1560" s="265" t="str">
        <f t="shared" si="216"/>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4"/>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15"/>
        <v>0</v>
      </c>
      <c r="Y1561" s="263"/>
      <c r="Z1561" s="263"/>
      <c r="AB1561" s="265" t="str">
        <f t="shared" si="216"/>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4"/>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15"/>
        <v>0</v>
      </c>
      <c r="Y1562" s="263"/>
      <c r="Z1562" s="263"/>
      <c r="AB1562" s="265" t="str">
        <f t="shared" si="216"/>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4"/>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15"/>
        <v>0</v>
      </c>
      <c r="Y1563" s="263"/>
      <c r="Z1563" s="263"/>
      <c r="AB1563" s="265" t="str">
        <f t="shared" si="216"/>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17">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18">IF(AND(C1564="Smelter not listed",OR(LEN(D1564)=0,LEN(E1564)=0)),1,0)</f>
        <v>0</v>
      </c>
      <c r="Y1564" s="263"/>
      <c r="Z1564" s="263"/>
      <c r="AB1564" s="265" t="str">
        <f t="shared" ref="AB1564:AB1594" si="219">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17"/>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18"/>
        <v>0</v>
      </c>
      <c r="Y1565" s="263"/>
      <c r="Z1565" s="263"/>
      <c r="AB1565" s="265" t="str">
        <f t="shared" si="219"/>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17"/>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18"/>
        <v>0</v>
      </c>
      <c r="Y1566" s="263"/>
      <c r="Z1566" s="263"/>
      <c r="AB1566" s="265" t="str">
        <f t="shared" si="219"/>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17"/>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18"/>
        <v>0</v>
      </c>
      <c r="Y1567" s="263"/>
      <c r="Z1567" s="263"/>
      <c r="AB1567" s="265" t="str">
        <f t="shared" si="219"/>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17"/>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18"/>
        <v>0</v>
      </c>
      <c r="Y1568" s="263"/>
      <c r="Z1568" s="263"/>
      <c r="AB1568" s="265" t="str">
        <f t="shared" si="219"/>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17"/>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18"/>
        <v>0</v>
      </c>
      <c r="Y1569" s="263"/>
      <c r="Z1569" s="263"/>
      <c r="AB1569" s="265" t="str">
        <f t="shared" si="219"/>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17"/>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18"/>
        <v>0</v>
      </c>
      <c r="Y1570" s="263"/>
      <c r="Z1570" s="263"/>
      <c r="AB1570" s="265" t="str">
        <f t="shared" si="219"/>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17"/>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18"/>
        <v>0</v>
      </c>
      <c r="Y1571" s="263"/>
      <c r="Z1571" s="263"/>
      <c r="AB1571" s="265" t="str">
        <f t="shared" si="219"/>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17"/>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18"/>
        <v>0</v>
      </c>
      <c r="Y1572" s="263"/>
      <c r="Z1572" s="263"/>
      <c r="AB1572" s="265" t="str">
        <f t="shared" si="219"/>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17"/>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18"/>
        <v>0</v>
      </c>
      <c r="Y1573" s="263"/>
      <c r="Z1573" s="263"/>
      <c r="AB1573" s="265" t="str">
        <f t="shared" si="219"/>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17"/>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18"/>
        <v>0</v>
      </c>
      <c r="Y1574" s="263"/>
      <c r="Z1574" s="263"/>
      <c r="AB1574" s="265" t="str">
        <f t="shared" si="219"/>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17"/>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18"/>
        <v>0</v>
      </c>
      <c r="Y1575" s="263"/>
      <c r="Z1575" s="263"/>
      <c r="AB1575" s="265" t="str">
        <f t="shared" si="219"/>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17"/>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18"/>
        <v>0</v>
      </c>
      <c r="Y1576" s="263"/>
      <c r="Z1576" s="263"/>
      <c r="AB1576" s="265" t="str">
        <f t="shared" si="219"/>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17"/>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18"/>
        <v>0</v>
      </c>
      <c r="Y1577" s="263"/>
      <c r="Z1577" s="263"/>
      <c r="AB1577" s="265" t="str">
        <f t="shared" si="219"/>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17"/>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18"/>
        <v>0</v>
      </c>
      <c r="Y1578" s="263"/>
      <c r="Z1578" s="263"/>
      <c r="AB1578" s="265" t="str">
        <f t="shared" si="219"/>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17"/>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18"/>
        <v>0</v>
      </c>
      <c r="Y1579" s="263"/>
      <c r="Z1579" s="263"/>
      <c r="AB1579" s="265" t="str">
        <f t="shared" si="219"/>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17"/>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18"/>
        <v>0</v>
      </c>
      <c r="Y1580" s="263"/>
      <c r="Z1580" s="263"/>
      <c r="AB1580" s="265" t="str">
        <f t="shared" si="219"/>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17"/>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18"/>
        <v>0</v>
      </c>
      <c r="Y1581" s="263"/>
      <c r="Z1581" s="263"/>
      <c r="AB1581" s="265" t="str">
        <f t="shared" si="219"/>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17"/>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18"/>
        <v>0</v>
      </c>
      <c r="Y1582" s="263"/>
      <c r="Z1582" s="263"/>
      <c r="AB1582" s="265" t="str">
        <f t="shared" si="219"/>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17"/>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18"/>
        <v>0</v>
      </c>
      <c r="Y1583" s="263"/>
      <c r="Z1583" s="263"/>
      <c r="AB1583" s="265" t="str">
        <f t="shared" si="219"/>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17"/>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18"/>
        <v>0</v>
      </c>
      <c r="Y1584" s="263"/>
      <c r="Z1584" s="263"/>
      <c r="AB1584" s="265" t="str">
        <f t="shared" si="219"/>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17"/>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18"/>
        <v>0</v>
      </c>
      <c r="Y1585" s="263"/>
      <c r="Z1585" s="263"/>
      <c r="AB1585" s="265" t="str">
        <f t="shared" si="219"/>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17"/>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18"/>
        <v>0</v>
      </c>
      <c r="Y1586" s="263"/>
      <c r="Z1586" s="263"/>
      <c r="AB1586" s="265" t="str">
        <f t="shared" si="219"/>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17"/>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18"/>
        <v>0</v>
      </c>
      <c r="Y1587" s="263"/>
      <c r="Z1587" s="263"/>
      <c r="AB1587" s="265" t="str">
        <f t="shared" si="219"/>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17"/>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18"/>
        <v>0</v>
      </c>
      <c r="Y1588" s="263"/>
      <c r="Z1588" s="263"/>
      <c r="AB1588" s="265" t="str">
        <f t="shared" si="219"/>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17"/>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18"/>
        <v>0</v>
      </c>
      <c r="Y1589" s="263"/>
      <c r="Z1589" s="263"/>
      <c r="AB1589" s="265" t="str">
        <f t="shared" si="219"/>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17"/>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18"/>
        <v>0</v>
      </c>
      <c r="Y1590" s="263"/>
      <c r="Z1590" s="263"/>
      <c r="AB1590" s="265" t="str">
        <f t="shared" si="219"/>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17"/>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18"/>
        <v>0</v>
      </c>
      <c r="Y1591" s="263"/>
      <c r="Z1591" s="263"/>
      <c r="AB1591" s="265" t="str">
        <f t="shared" si="219"/>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17"/>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18"/>
        <v>0</v>
      </c>
      <c r="Y1592" s="263"/>
      <c r="Z1592" s="263"/>
      <c r="AB1592" s="265" t="str">
        <f t="shared" si="219"/>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17"/>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18"/>
        <v>0</v>
      </c>
      <c r="Y1593" s="263"/>
      <c r="Z1593" s="263"/>
      <c r="AB1593" s="265" t="str">
        <f t="shared" si="219"/>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17"/>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18"/>
        <v>0</v>
      </c>
      <c r="Y1594" s="263"/>
      <c r="Z1594" s="263"/>
      <c r="AB1594" s="265" t="str">
        <f t="shared" si="219"/>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0">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1">IF(AND(C1595="Smelter not listed",OR(LEN(D1595)=0,LEN(E1595)=0)),1,0)</f>
        <v>0</v>
      </c>
      <c r="Y1595" s="263"/>
      <c r="Z1595" s="263"/>
      <c r="AB1595" s="265" t="str">
        <f t="shared" ref="AB1595" si="222">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3">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4">IF(AND(C1596="Smelter not listed",OR(LEN(D1596)=0,LEN(E1596)=0)),1,0)</f>
        <v>0</v>
      </c>
      <c r="Y1596" s="263"/>
      <c r="Z1596" s="263"/>
      <c r="AB1596" s="265" t="str">
        <f t="shared" ref="AB1596:AB1627" si="225">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3"/>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4"/>
        <v>0</v>
      </c>
      <c r="Y1597" s="263"/>
      <c r="Z1597" s="263"/>
      <c r="AB1597" s="265" t="str">
        <f t="shared" si="225"/>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3"/>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4"/>
        <v>0</v>
      </c>
      <c r="Y1598" s="263"/>
      <c r="Z1598" s="263"/>
      <c r="AB1598" s="265" t="str">
        <f t="shared" si="225"/>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3"/>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4"/>
        <v>0</v>
      </c>
      <c r="Y1599" s="263"/>
      <c r="Z1599" s="263"/>
      <c r="AB1599" s="265" t="str">
        <f t="shared" si="225"/>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3"/>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4"/>
        <v>0</v>
      </c>
      <c r="Y1600" s="263"/>
      <c r="Z1600" s="263"/>
      <c r="AB1600" s="265" t="str">
        <f t="shared" si="225"/>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3"/>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4"/>
        <v>0</v>
      </c>
      <c r="Y1601" s="263"/>
      <c r="Z1601" s="263"/>
      <c r="AB1601" s="265" t="str">
        <f t="shared" si="225"/>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3"/>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4"/>
        <v>0</v>
      </c>
      <c r="Y1602" s="263"/>
      <c r="Z1602" s="263"/>
      <c r="AB1602" s="265" t="str">
        <f t="shared" si="225"/>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3"/>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4"/>
        <v>0</v>
      </c>
      <c r="Y1603" s="263"/>
      <c r="Z1603" s="263"/>
      <c r="AB1603" s="265" t="str">
        <f t="shared" si="225"/>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3"/>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4"/>
        <v>0</v>
      </c>
      <c r="Y1604" s="263"/>
      <c r="Z1604" s="263"/>
      <c r="AB1604" s="265" t="str">
        <f t="shared" si="225"/>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3"/>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4"/>
        <v>0</v>
      </c>
      <c r="Y1605" s="263"/>
      <c r="Z1605" s="263"/>
      <c r="AB1605" s="265" t="str">
        <f t="shared" si="225"/>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3"/>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4"/>
        <v>0</v>
      </c>
      <c r="Y1606" s="263"/>
      <c r="Z1606" s="263"/>
      <c r="AB1606" s="265" t="str">
        <f t="shared" si="225"/>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3"/>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4"/>
        <v>0</v>
      </c>
      <c r="Y1607" s="263"/>
      <c r="Z1607" s="263"/>
      <c r="AB1607" s="265" t="str">
        <f t="shared" si="225"/>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3"/>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4"/>
        <v>0</v>
      </c>
      <c r="Y1608" s="263"/>
      <c r="Z1608" s="263"/>
      <c r="AB1608" s="265" t="str">
        <f t="shared" si="225"/>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3"/>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4"/>
        <v>0</v>
      </c>
      <c r="Y1609" s="263"/>
      <c r="Z1609" s="263"/>
      <c r="AB1609" s="265" t="str">
        <f t="shared" si="225"/>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3"/>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4"/>
        <v>0</v>
      </c>
      <c r="Y1610" s="263"/>
      <c r="Z1610" s="263"/>
      <c r="AB1610" s="265" t="str">
        <f t="shared" si="225"/>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3"/>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4"/>
        <v>0</v>
      </c>
      <c r="Y1611" s="263"/>
      <c r="Z1611" s="263"/>
      <c r="AB1611" s="265" t="str">
        <f t="shared" si="225"/>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3"/>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4"/>
        <v>0</v>
      </c>
      <c r="Y1612" s="263"/>
      <c r="Z1612" s="263"/>
      <c r="AB1612" s="265" t="str">
        <f t="shared" si="225"/>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3"/>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4"/>
        <v>0</v>
      </c>
      <c r="Y1613" s="263"/>
      <c r="Z1613" s="263"/>
      <c r="AB1613" s="265" t="str">
        <f t="shared" si="225"/>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3"/>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4"/>
        <v>0</v>
      </c>
      <c r="Y1614" s="263"/>
      <c r="Z1614" s="263"/>
      <c r="AB1614" s="265" t="str">
        <f t="shared" si="225"/>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3"/>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4"/>
        <v>0</v>
      </c>
      <c r="Y1615" s="263"/>
      <c r="Z1615" s="263"/>
      <c r="AB1615" s="265" t="str">
        <f t="shared" si="225"/>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3"/>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4"/>
        <v>0</v>
      </c>
      <c r="Y1616" s="263"/>
      <c r="Z1616" s="263"/>
      <c r="AB1616" s="265" t="str">
        <f t="shared" si="225"/>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3"/>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4"/>
        <v>0</v>
      </c>
      <c r="Y1617" s="263"/>
      <c r="Z1617" s="263"/>
      <c r="AB1617" s="265" t="str">
        <f t="shared" si="225"/>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3"/>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4"/>
        <v>0</v>
      </c>
      <c r="Y1618" s="263"/>
      <c r="Z1618" s="263"/>
      <c r="AB1618" s="265" t="str">
        <f t="shared" si="225"/>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3"/>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4"/>
        <v>0</v>
      </c>
      <c r="Y1619" s="263"/>
      <c r="Z1619" s="263"/>
      <c r="AB1619" s="265" t="str">
        <f t="shared" si="225"/>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3"/>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4"/>
        <v>0</v>
      </c>
      <c r="Y1620" s="263"/>
      <c r="Z1620" s="263"/>
      <c r="AB1620" s="265" t="str">
        <f t="shared" si="225"/>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3"/>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4"/>
        <v>0</v>
      </c>
      <c r="Y1621" s="263"/>
      <c r="Z1621" s="263"/>
      <c r="AB1621" s="265" t="str">
        <f t="shared" si="225"/>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3"/>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4"/>
        <v>0</v>
      </c>
      <c r="Y1622" s="263"/>
      <c r="Z1622" s="263"/>
      <c r="AB1622" s="265" t="str">
        <f t="shared" si="225"/>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3"/>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4"/>
        <v>0</v>
      </c>
      <c r="Y1623" s="263"/>
      <c r="Z1623" s="263"/>
      <c r="AB1623" s="265" t="str">
        <f t="shared" si="225"/>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3"/>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4"/>
        <v>0</v>
      </c>
      <c r="Y1624" s="263"/>
      <c r="Z1624" s="263"/>
      <c r="AB1624" s="265" t="str">
        <f t="shared" si="225"/>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3"/>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4"/>
        <v>0</v>
      </c>
      <c r="Y1625" s="263"/>
      <c r="Z1625" s="263"/>
      <c r="AB1625" s="265" t="str">
        <f t="shared" si="225"/>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3"/>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4"/>
        <v>0</v>
      </c>
      <c r="Y1626" s="263"/>
      <c r="Z1626" s="263"/>
      <c r="AB1626" s="265" t="str">
        <f t="shared" si="225"/>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3"/>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4"/>
        <v>0</v>
      </c>
      <c r="Y1627" s="263"/>
      <c r="Z1627" s="263"/>
      <c r="AB1627" s="265" t="str">
        <f t="shared" si="225"/>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26">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27">IF(AND(C1628="Smelter not listed",OR(LEN(D1628)=0,LEN(E1628)=0)),1,0)</f>
        <v>0</v>
      </c>
      <c r="Y1628" s="263"/>
      <c r="Z1628" s="263"/>
      <c r="AB1628" s="265" t="str">
        <f t="shared" ref="AB1628:AB1658" si="228">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26"/>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27"/>
        <v>0</v>
      </c>
      <c r="Y1629" s="263"/>
      <c r="Z1629" s="263"/>
      <c r="AB1629" s="265" t="str">
        <f t="shared" si="228"/>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26"/>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27"/>
        <v>0</v>
      </c>
      <c r="Y1630" s="263"/>
      <c r="Z1630" s="263"/>
      <c r="AB1630" s="265" t="str">
        <f t="shared" si="228"/>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26"/>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27"/>
        <v>0</v>
      </c>
      <c r="Y1631" s="263"/>
      <c r="Z1631" s="263"/>
      <c r="AB1631" s="265" t="str">
        <f t="shared" si="228"/>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26"/>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27"/>
        <v>0</v>
      </c>
      <c r="Y1632" s="263"/>
      <c r="Z1632" s="263"/>
      <c r="AB1632" s="265" t="str">
        <f t="shared" si="228"/>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26"/>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27"/>
        <v>0</v>
      </c>
      <c r="Y1633" s="263"/>
      <c r="Z1633" s="263"/>
      <c r="AB1633" s="265" t="str">
        <f t="shared" si="228"/>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26"/>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27"/>
        <v>0</v>
      </c>
      <c r="Y1634" s="263"/>
      <c r="Z1634" s="263"/>
      <c r="AB1634" s="265" t="str">
        <f t="shared" si="228"/>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26"/>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27"/>
        <v>0</v>
      </c>
      <c r="Y1635" s="263"/>
      <c r="Z1635" s="263"/>
      <c r="AB1635" s="265" t="str">
        <f t="shared" si="228"/>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26"/>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27"/>
        <v>0</v>
      </c>
      <c r="Y1636" s="263"/>
      <c r="Z1636" s="263"/>
      <c r="AB1636" s="265" t="str">
        <f t="shared" si="228"/>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26"/>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27"/>
        <v>0</v>
      </c>
      <c r="Y1637" s="263"/>
      <c r="Z1637" s="263"/>
      <c r="AB1637" s="265" t="str">
        <f t="shared" si="228"/>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26"/>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27"/>
        <v>0</v>
      </c>
      <c r="Y1638" s="263"/>
      <c r="Z1638" s="263"/>
      <c r="AB1638" s="265" t="str">
        <f t="shared" si="228"/>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26"/>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27"/>
        <v>0</v>
      </c>
      <c r="Y1639" s="263"/>
      <c r="Z1639" s="263"/>
      <c r="AB1639" s="265" t="str">
        <f t="shared" si="228"/>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26"/>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27"/>
        <v>0</v>
      </c>
      <c r="Y1640" s="263"/>
      <c r="Z1640" s="263"/>
      <c r="AB1640" s="265" t="str">
        <f t="shared" si="228"/>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26"/>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27"/>
        <v>0</v>
      </c>
      <c r="Y1641" s="263"/>
      <c r="Z1641" s="263"/>
      <c r="AB1641" s="265" t="str">
        <f t="shared" si="228"/>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26"/>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27"/>
        <v>0</v>
      </c>
      <c r="Y1642" s="263"/>
      <c r="Z1642" s="263"/>
      <c r="AB1642" s="265" t="str">
        <f t="shared" si="228"/>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26"/>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27"/>
        <v>0</v>
      </c>
      <c r="Y1643" s="263"/>
      <c r="Z1643" s="263"/>
      <c r="AB1643" s="265" t="str">
        <f t="shared" si="228"/>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26"/>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27"/>
        <v>0</v>
      </c>
      <c r="Y1644" s="263"/>
      <c r="Z1644" s="263"/>
      <c r="AB1644" s="265" t="str">
        <f t="shared" si="228"/>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26"/>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27"/>
        <v>0</v>
      </c>
      <c r="Y1645" s="263"/>
      <c r="Z1645" s="263"/>
      <c r="AB1645" s="265" t="str">
        <f t="shared" si="228"/>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26"/>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27"/>
        <v>0</v>
      </c>
      <c r="Y1646" s="263"/>
      <c r="Z1646" s="263"/>
      <c r="AB1646" s="265" t="str">
        <f t="shared" si="228"/>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26"/>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27"/>
        <v>0</v>
      </c>
      <c r="Y1647" s="263"/>
      <c r="Z1647" s="263"/>
      <c r="AB1647" s="265" t="str">
        <f t="shared" si="228"/>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26"/>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27"/>
        <v>0</v>
      </c>
      <c r="Y1648" s="263"/>
      <c r="Z1648" s="263"/>
      <c r="AB1648" s="265" t="str">
        <f t="shared" si="228"/>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26"/>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27"/>
        <v>0</v>
      </c>
      <c r="Y1649" s="263"/>
      <c r="Z1649" s="263"/>
      <c r="AB1649" s="265" t="str">
        <f t="shared" si="228"/>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26"/>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27"/>
        <v>0</v>
      </c>
      <c r="Y1650" s="263"/>
      <c r="Z1650" s="263"/>
      <c r="AB1650" s="265" t="str">
        <f t="shared" si="228"/>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26"/>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27"/>
        <v>0</v>
      </c>
      <c r="Y1651" s="263"/>
      <c r="Z1651" s="263"/>
      <c r="AB1651" s="265" t="str">
        <f t="shared" si="228"/>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26"/>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27"/>
        <v>0</v>
      </c>
      <c r="Y1652" s="263"/>
      <c r="Z1652" s="263"/>
      <c r="AB1652" s="265" t="str">
        <f t="shared" si="228"/>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26"/>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27"/>
        <v>0</v>
      </c>
      <c r="Y1653" s="263"/>
      <c r="Z1653" s="263"/>
      <c r="AB1653" s="265" t="str">
        <f t="shared" si="228"/>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26"/>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27"/>
        <v>0</v>
      </c>
      <c r="Y1654" s="263"/>
      <c r="Z1654" s="263"/>
      <c r="AB1654" s="265" t="str">
        <f t="shared" si="228"/>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26"/>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27"/>
        <v>0</v>
      </c>
      <c r="Y1655" s="263"/>
      <c r="Z1655" s="263"/>
      <c r="AB1655" s="265" t="str">
        <f t="shared" si="228"/>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26"/>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27"/>
        <v>0</v>
      </c>
      <c r="Y1656" s="263"/>
      <c r="Z1656" s="263"/>
      <c r="AB1656" s="265" t="str">
        <f t="shared" si="228"/>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26"/>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27"/>
        <v>0</v>
      </c>
      <c r="Y1657" s="263"/>
      <c r="Z1657" s="263"/>
      <c r="AB1657" s="265" t="str">
        <f t="shared" si="228"/>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26"/>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27"/>
        <v>0</v>
      </c>
      <c r="Y1658" s="263"/>
      <c r="Z1658" s="263"/>
      <c r="AB1658" s="265" t="str">
        <f t="shared" si="228"/>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29">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0">IF(AND(C1659="Smelter not listed",OR(LEN(D1659)=0,LEN(E1659)=0)),1,0)</f>
        <v>0</v>
      </c>
      <c r="Y1659" s="263"/>
      <c r="Z1659" s="263"/>
      <c r="AB1659" s="265" t="str">
        <f t="shared" ref="AB1659" si="231">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2">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3">IF(AND(C1660="Smelter not listed",OR(LEN(D1660)=0,LEN(E1660)=0)),1,0)</f>
        <v>0</v>
      </c>
      <c r="Y1660" s="263"/>
      <c r="Z1660" s="263"/>
      <c r="AB1660" s="265" t="str">
        <f t="shared" ref="AB1660:AB1691" si="234">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2"/>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3"/>
        <v>0</v>
      </c>
      <c r="Y1661" s="263"/>
      <c r="Z1661" s="263"/>
      <c r="AB1661" s="265" t="str">
        <f t="shared" si="234"/>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2"/>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3"/>
        <v>0</v>
      </c>
      <c r="Y1662" s="263"/>
      <c r="Z1662" s="263"/>
      <c r="AB1662" s="265" t="str">
        <f t="shared" si="234"/>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2"/>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3"/>
        <v>0</v>
      </c>
      <c r="Y1663" s="263"/>
      <c r="Z1663" s="263"/>
      <c r="AB1663" s="265" t="str">
        <f t="shared" si="234"/>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2"/>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3"/>
        <v>0</v>
      </c>
      <c r="Y1664" s="263"/>
      <c r="Z1664" s="263"/>
      <c r="AB1664" s="265" t="str">
        <f t="shared" si="234"/>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2"/>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3"/>
        <v>0</v>
      </c>
      <c r="Y1665" s="263"/>
      <c r="Z1665" s="263"/>
      <c r="AB1665" s="265" t="str">
        <f t="shared" si="234"/>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2"/>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3"/>
        <v>0</v>
      </c>
      <c r="Y1666" s="263"/>
      <c r="Z1666" s="263"/>
      <c r="AB1666" s="265" t="str">
        <f t="shared" si="234"/>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2"/>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3"/>
        <v>0</v>
      </c>
      <c r="Y1667" s="263"/>
      <c r="Z1667" s="263"/>
      <c r="AB1667" s="265" t="str">
        <f t="shared" si="234"/>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2"/>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3"/>
        <v>0</v>
      </c>
      <c r="Y1668" s="263"/>
      <c r="Z1668" s="263"/>
      <c r="AB1668" s="265" t="str">
        <f t="shared" si="234"/>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2"/>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3"/>
        <v>0</v>
      </c>
      <c r="Y1669" s="263"/>
      <c r="Z1669" s="263"/>
      <c r="AB1669" s="265" t="str">
        <f t="shared" si="234"/>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2"/>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3"/>
        <v>0</v>
      </c>
      <c r="Y1670" s="263"/>
      <c r="Z1670" s="263"/>
      <c r="AB1670" s="265" t="str">
        <f t="shared" si="234"/>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2"/>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3"/>
        <v>0</v>
      </c>
      <c r="Y1671" s="263"/>
      <c r="Z1671" s="263"/>
      <c r="AB1671" s="265" t="str">
        <f t="shared" si="234"/>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2"/>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3"/>
        <v>0</v>
      </c>
      <c r="Y1672" s="263"/>
      <c r="Z1672" s="263"/>
      <c r="AB1672" s="265" t="str">
        <f t="shared" si="234"/>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2"/>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3"/>
        <v>0</v>
      </c>
      <c r="Y1673" s="263"/>
      <c r="Z1673" s="263"/>
      <c r="AB1673" s="265" t="str">
        <f t="shared" si="234"/>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2"/>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3"/>
        <v>0</v>
      </c>
      <c r="Y1674" s="263"/>
      <c r="Z1674" s="263"/>
      <c r="AB1674" s="265" t="str">
        <f t="shared" si="234"/>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2"/>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3"/>
        <v>0</v>
      </c>
      <c r="Y1675" s="263"/>
      <c r="Z1675" s="263"/>
      <c r="AB1675" s="265" t="str">
        <f t="shared" si="234"/>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2"/>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3"/>
        <v>0</v>
      </c>
      <c r="Y1676" s="263"/>
      <c r="Z1676" s="263"/>
      <c r="AB1676" s="265" t="str">
        <f t="shared" si="234"/>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2"/>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3"/>
        <v>0</v>
      </c>
      <c r="Y1677" s="263"/>
      <c r="Z1677" s="263"/>
      <c r="AB1677" s="265" t="str">
        <f t="shared" si="234"/>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2"/>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3"/>
        <v>0</v>
      </c>
      <c r="Y1678" s="263"/>
      <c r="Z1678" s="263"/>
      <c r="AB1678" s="265" t="str">
        <f t="shared" si="234"/>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2"/>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3"/>
        <v>0</v>
      </c>
      <c r="Y1679" s="263"/>
      <c r="Z1679" s="263"/>
      <c r="AB1679" s="265" t="str">
        <f t="shared" si="234"/>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2"/>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3"/>
        <v>0</v>
      </c>
      <c r="Y1680" s="263"/>
      <c r="Z1680" s="263"/>
      <c r="AB1680" s="265" t="str">
        <f t="shared" si="234"/>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2"/>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3"/>
        <v>0</v>
      </c>
      <c r="Y1681" s="263"/>
      <c r="Z1681" s="263"/>
      <c r="AB1681" s="265" t="str">
        <f t="shared" si="234"/>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2"/>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3"/>
        <v>0</v>
      </c>
      <c r="Y1682" s="263"/>
      <c r="Z1682" s="263"/>
      <c r="AB1682" s="265" t="str">
        <f t="shared" si="234"/>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2"/>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3"/>
        <v>0</v>
      </c>
      <c r="Y1683" s="263"/>
      <c r="Z1683" s="263"/>
      <c r="AB1683" s="265" t="str">
        <f t="shared" si="234"/>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2"/>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3"/>
        <v>0</v>
      </c>
      <c r="Y1684" s="263"/>
      <c r="Z1684" s="263"/>
      <c r="AB1684" s="265" t="str">
        <f t="shared" si="234"/>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2"/>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3"/>
        <v>0</v>
      </c>
      <c r="Y1685" s="263"/>
      <c r="Z1685" s="263"/>
      <c r="AB1685" s="265" t="str">
        <f t="shared" si="234"/>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2"/>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3"/>
        <v>0</v>
      </c>
      <c r="Y1686" s="263"/>
      <c r="Z1686" s="263"/>
      <c r="AB1686" s="265" t="str">
        <f t="shared" si="234"/>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2"/>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3"/>
        <v>0</v>
      </c>
      <c r="Y1687" s="263"/>
      <c r="Z1687" s="263"/>
      <c r="AB1687" s="265" t="str">
        <f t="shared" si="234"/>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2"/>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3"/>
        <v>0</v>
      </c>
      <c r="Y1688" s="263"/>
      <c r="Z1688" s="263"/>
      <c r="AB1688" s="265" t="str">
        <f t="shared" si="234"/>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2"/>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3"/>
        <v>0</v>
      </c>
      <c r="Y1689" s="263"/>
      <c r="Z1689" s="263"/>
      <c r="AB1689" s="265" t="str">
        <f t="shared" si="234"/>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2"/>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3"/>
        <v>0</v>
      </c>
      <c r="Y1690" s="263"/>
      <c r="Z1690" s="263"/>
      <c r="AB1690" s="265" t="str">
        <f t="shared" si="234"/>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2"/>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3"/>
        <v>0</v>
      </c>
      <c r="Y1691" s="263"/>
      <c r="Z1691" s="263"/>
      <c r="AB1691" s="265" t="str">
        <f t="shared" si="234"/>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35">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36">IF(AND(C1692="Smelter not listed",OR(LEN(D1692)=0,LEN(E1692)=0)),1,0)</f>
        <v>0</v>
      </c>
      <c r="Y1692" s="263"/>
      <c r="Z1692" s="263"/>
      <c r="AB1692" s="265" t="str">
        <f t="shared" ref="AB1692:AB1722" si="237">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35"/>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36"/>
        <v>0</v>
      </c>
      <c r="Y1693" s="263"/>
      <c r="Z1693" s="263"/>
      <c r="AB1693" s="265" t="str">
        <f t="shared" si="237"/>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35"/>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36"/>
        <v>0</v>
      </c>
      <c r="Y1694" s="263"/>
      <c r="Z1694" s="263"/>
      <c r="AB1694" s="265" t="str">
        <f t="shared" si="237"/>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35"/>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36"/>
        <v>0</v>
      </c>
      <c r="Y1695" s="263"/>
      <c r="Z1695" s="263"/>
      <c r="AB1695" s="265" t="str">
        <f t="shared" si="237"/>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35"/>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36"/>
        <v>0</v>
      </c>
      <c r="Y1696" s="263"/>
      <c r="Z1696" s="263"/>
      <c r="AB1696" s="265" t="str">
        <f t="shared" si="237"/>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35"/>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36"/>
        <v>0</v>
      </c>
      <c r="Y1697" s="263"/>
      <c r="Z1697" s="263"/>
      <c r="AB1697" s="265" t="str">
        <f t="shared" si="237"/>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35"/>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36"/>
        <v>0</v>
      </c>
      <c r="Y1698" s="263"/>
      <c r="Z1698" s="263"/>
      <c r="AB1698" s="265" t="str">
        <f t="shared" si="237"/>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35"/>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36"/>
        <v>0</v>
      </c>
      <c r="Y1699" s="263"/>
      <c r="Z1699" s="263"/>
      <c r="AB1699" s="265" t="str">
        <f t="shared" si="237"/>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35"/>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36"/>
        <v>0</v>
      </c>
      <c r="Y1700" s="263"/>
      <c r="Z1700" s="263"/>
      <c r="AB1700" s="265" t="str">
        <f t="shared" si="237"/>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35"/>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36"/>
        <v>0</v>
      </c>
      <c r="Y1701" s="263"/>
      <c r="Z1701" s="263"/>
      <c r="AB1701" s="265" t="str">
        <f t="shared" si="237"/>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35"/>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36"/>
        <v>0</v>
      </c>
      <c r="Y1702" s="263"/>
      <c r="Z1702" s="263"/>
      <c r="AB1702" s="265" t="str">
        <f t="shared" si="237"/>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35"/>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36"/>
        <v>0</v>
      </c>
      <c r="Y1703" s="263"/>
      <c r="Z1703" s="263"/>
      <c r="AB1703" s="265" t="str">
        <f t="shared" si="237"/>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35"/>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36"/>
        <v>0</v>
      </c>
      <c r="Y1704" s="263"/>
      <c r="Z1704" s="263"/>
      <c r="AB1704" s="265" t="str">
        <f t="shared" si="237"/>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35"/>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36"/>
        <v>0</v>
      </c>
      <c r="Y1705" s="263"/>
      <c r="Z1705" s="263"/>
      <c r="AB1705" s="265" t="str">
        <f t="shared" si="237"/>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35"/>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36"/>
        <v>0</v>
      </c>
      <c r="Y1706" s="263"/>
      <c r="Z1706" s="263"/>
      <c r="AB1706" s="265" t="str">
        <f t="shared" si="237"/>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35"/>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36"/>
        <v>0</v>
      </c>
      <c r="Y1707" s="263"/>
      <c r="Z1707" s="263"/>
      <c r="AB1707" s="265" t="str">
        <f t="shared" si="237"/>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35"/>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36"/>
        <v>0</v>
      </c>
      <c r="Y1708" s="263"/>
      <c r="Z1708" s="263"/>
      <c r="AB1708" s="265" t="str">
        <f t="shared" si="237"/>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35"/>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36"/>
        <v>0</v>
      </c>
      <c r="Y1709" s="263"/>
      <c r="Z1709" s="263"/>
      <c r="AB1709" s="265" t="str">
        <f t="shared" si="237"/>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35"/>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36"/>
        <v>0</v>
      </c>
      <c r="Y1710" s="263"/>
      <c r="Z1710" s="263"/>
      <c r="AB1710" s="265" t="str">
        <f t="shared" si="237"/>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35"/>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36"/>
        <v>0</v>
      </c>
      <c r="Y1711" s="263"/>
      <c r="Z1711" s="263"/>
      <c r="AB1711" s="265" t="str">
        <f t="shared" si="237"/>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35"/>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36"/>
        <v>0</v>
      </c>
      <c r="Y1712" s="263"/>
      <c r="Z1712" s="263"/>
      <c r="AB1712" s="265" t="str">
        <f t="shared" si="237"/>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35"/>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36"/>
        <v>0</v>
      </c>
      <c r="Y1713" s="263"/>
      <c r="Z1713" s="263"/>
      <c r="AB1713" s="265" t="str">
        <f t="shared" si="237"/>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35"/>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36"/>
        <v>0</v>
      </c>
      <c r="Y1714" s="263"/>
      <c r="Z1714" s="263"/>
      <c r="AB1714" s="265" t="str">
        <f t="shared" si="237"/>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35"/>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36"/>
        <v>0</v>
      </c>
      <c r="Y1715" s="263"/>
      <c r="Z1715" s="263"/>
      <c r="AB1715" s="265" t="str">
        <f t="shared" si="237"/>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35"/>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36"/>
        <v>0</v>
      </c>
      <c r="Y1716" s="263"/>
      <c r="Z1716" s="263"/>
      <c r="AB1716" s="265" t="str">
        <f t="shared" si="237"/>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35"/>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36"/>
        <v>0</v>
      </c>
      <c r="Y1717" s="263"/>
      <c r="Z1717" s="263"/>
      <c r="AB1717" s="265" t="str">
        <f t="shared" si="237"/>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35"/>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36"/>
        <v>0</v>
      </c>
      <c r="Y1718" s="263"/>
      <c r="Z1718" s="263"/>
      <c r="AB1718" s="265" t="str">
        <f t="shared" si="237"/>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35"/>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36"/>
        <v>0</v>
      </c>
      <c r="Y1719" s="263"/>
      <c r="Z1719" s="263"/>
      <c r="AB1719" s="265" t="str">
        <f t="shared" si="237"/>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35"/>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36"/>
        <v>0</v>
      </c>
      <c r="Y1720" s="263"/>
      <c r="Z1720" s="263"/>
      <c r="AB1720" s="265" t="str">
        <f t="shared" si="237"/>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35"/>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36"/>
        <v>0</v>
      </c>
      <c r="Y1721" s="263"/>
      <c r="Z1721" s="263"/>
      <c r="AB1721" s="265" t="str">
        <f t="shared" si="237"/>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35"/>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36"/>
        <v>0</v>
      </c>
      <c r="Y1722" s="263"/>
      <c r="Z1722" s="263"/>
      <c r="AB1722" s="265" t="str">
        <f t="shared" si="237"/>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38">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39">IF(AND(C1723="Smelter not listed",OR(LEN(D1723)=0,LEN(E1723)=0)),1,0)</f>
        <v>0</v>
      </c>
      <c r="Y1723" s="263"/>
      <c r="Z1723" s="263"/>
      <c r="AB1723" s="265" t="str">
        <f t="shared" ref="AB1723" si="240">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1">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2">IF(AND(C1724="Smelter not listed",OR(LEN(D1724)=0,LEN(E1724)=0)),1,0)</f>
        <v>0</v>
      </c>
      <c r="Y1724" s="263"/>
      <c r="Z1724" s="263"/>
      <c r="AB1724" s="265" t="str">
        <f t="shared" ref="AB1724:AB1755" si="243">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1"/>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2"/>
        <v>0</v>
      </c>
      <c r="Y1725" s="263"/>
      <c r="Z1725" s="263"/>
      <c r="AB1725" s="265" t="str">
        <f t="shared" si="243"/>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1"/>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2"/>
        <v>0</v>
      </c>
      <c r="Y1726" s="263"/>
      <c r="Z1726" s="263"/>
      <c r="AB1726" s="265" t="str">
        <f t="shared" si="243"/>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1"/>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2"/>
        <v>0</v>
      </c>
      <c r="Y1727" s="263"/>
      <c r="Z1727" s="263"/>
      <c r="AB1727" s="265" t="str">
        <f t="shared" si="243"/>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1"/>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2"/>
        <v>0</v>
      </c>
      <c r="Y1728" s="263"/>
      <c r="Z1728" s="263"/>
      <c r="AB1728" s="265" t="str">
        <f t="shared" si="243"/>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1"/>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2"/>
        <v>0</v>
      </c>
      <c r="Y1729" s="263"/>
      <c r="Z1729" s="263"/>
      <c r="AB1729" s="265" t="str">
        <f t="shared" si="243"/>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1"/>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2"/>
        <v>0</v>
      </c>
      <c r="Y1730" s="263"/>
      <c r="Z1730" s="263"/>
      <c r="AB1730" s="265" t="str">
        <f t="shared" si="243"/>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1"/>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2"/>
        <v>0</v>
      </c>
      <c r="Y1731" s="263"/>
      <c r="Z1731" s="263"/>
      <c r="AB1731" s="265" t="str">
        <f t="shared" si="243"/>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1"/>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2"/>
        <v>0</v>
      </c>
      <c r="Y1732" s="263"/>
      <c r="Z1732" s="263"/>
      <c r="AB1732" s="265" t="str">
        <f t="shared" si="243"/>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1"/>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2"/>
        <v>0</v>
      </c>
      <c r="Y1733" s="263"/>
      <c r="Z1733" s="263"/>
      <c r="AB1733" s="265" t="str">
        <f t="shared" si="243"/>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1"/>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2"/>
        <v>0</v>
      </c>
      <c r="Y1734" s="263"/>
      <c r="Z1734" s="263"/>
      <c r="AB1734" s="265" t="str">
        <f t="shared" si="243"/>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1"/>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2"/>
        <v>0</v>
      </c>
      <c r="Y1735" s="263"/>
      <c r="Z1735" s="263"/>
      <c r="AB1735" s="265" t="str">
        <f t="shared" si="243"/>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1"/>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2"/>
        <v>0</v>
      </c>
      <c r="Y1736" s="263"/>
      <c r="Z1736" s="263"/>
      <c r="AB1736" s="265" t="str">
        <f t="shared" si="243"/>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1"/>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2"/>
        <v>0</v>
      </c>
      <c r="Y1737" s="263"/>
      <c r="Z1737" s="263"/>
      <c r="AB1737" s="265" t="str">
        <f t="shared" si="243"/>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1"/>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2"/>
        <v>0</v>
      </c>
      <c r="Y1738" s="263"/>
      <c r="Z1738" s="263"/>
      <c r="AB1738" s="265" t="str">
        <f t="shared" si="243"/>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1"/>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2"/>
        <v>0</v>
      </c>
      <c r="Y1739" s="263"/>
      <c r="Z1739" s="263"/>
      <c r="AB1739" s="265" t="str">
        <f t="shared" si="243"/>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1"/>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2"/>
        <v>0</v>
      </c>
      <c r="Y1740" s="263"/>
      <c r="Z1740" s="263"/>
      <c r="AB1740" s="265" t="str">
        <f t="shared" si="243"/>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1"/>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2"/>
        <v>0</v>
      </c>
      <c r="Y1741" s="263"/>
      <c r="Z1741" s="263"/>
      <c r="AB1741" s="265" t="str">
        <f t="shared" si="243"/>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1"/>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2"/>
        <v>0</v>
      </c>
      <c r="Y1742" s="263"/>
      <c r="Z1742" s="263"/>
      <c r="AB1742" s="265" t="str">
        <f t="shared" si="243"/>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1"/>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2"/>
        <v>0</v>
      </c>
      <c r="Y1743" s="263"/>
      <c r="Z1743" s="263"/>
      <c r="AB1743" s="265" t="str">
        <f t="shared" si="243"/>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1"/>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2"/>
        <v>0</v>
      </c>
      <c r="Y1744" s="263"/>
      <c r="Z1744" s="263"/>
      <c r="AB1744" s="265" t="str">
        <f t="shared" si="243"/>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1"/>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2"/>
        <v>0</v>
      </c>
      <c r="Y1745" s="263"/>
      <c r="Z1745" s="263"/>
      <c r="AB1745" s="265" t="str">
        <f t="shared" si="243"/>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1"/>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2"/>
        <v>0</v>
      </c>
      <c r="Y1746" s="263"/>
      <c r="Z1746" s="263"/>
      <c r="AB1746" s="265" t="str">
        <f t="shared" si="243"/>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1"/>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2"/>
        <v>0</v>
      </c>
      <c r="Y1747" s="263"/>
      <c r="Z1747" s="263"/>
      <c r="AB1747" s="265" t="str">
        <f t="shared" si="243"/>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1"/>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2"/>
        <v>0</v>
      </c>
      <c r="Y1748" s="263"/>
      <c r="Z1748" s="263"/>
      <c r="AB1748" s="265" t="str">
        <f t="shared" si="243"/>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1"/>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2"/>
        <v>0</v>
      </c>
      <c r="Y1749" s="263"/>
      <c r="Z1749" s="263"/>
      <c r="AB1749" s="265" t="str">
        <f t="shared" si="243"/>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1"/>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2"/>
        <v>0</v>
      </c>
      <c r="Y1750" s="263"/>
      <c r="Z1750" s="263"/>
      <c r="AB1750" s="265" t="str">
        <f t="shared" si="243"/>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1"/>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2"/>
        <v>0</v>
      </c>
      <c r="Y1751" s="263"/>
      <c r="Z1751" s="263"/>
      <c r="AB1751" s="265" t="str">
        <f t="shared" si="243"/>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1"/>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2"/>
        <v>0</v>
      </c>
      <c r="Y1752" s="263"/>
      <c r="Z1752" s="263"/>
      <c r="AB1752" s="265" t="str">
        <f t="shared" si="243"/>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1"/>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2"/>
        <v>0</v>
      </c>
      <c r="Y1753" s="263"/>
      <c r="Z1753" s="263"/>
      <c r="AB1753" s="265" t="str">
        <f t="shared" si="243"/>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1"/>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2"/>
        <v>0</v>
      </c>
      <c r="Y1754" s="263"/>
      <c r="Z1754" s="263"/>
      <c r="AB1754" s="265" t="str">
        <f t="shared" si="243"/>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1"/>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2"/>
        <v>0</v>
      </c>
      <c r="Y1755" s="263"/>
      <c r="Z1755" s="263"/>
      <c r="AB1755" s="265" t="str">
        <f t="shared" si="243"/>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4">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45">IF(AND(C1756="Smelter not listed",OR(LEN(D1756)=0,LEN(E1756)=0)),1,0)</f>
        <v>0</v>
      </c>
      <c r="Y1756" s="263"/>
      <c r="Z1756" s="263"/>
      <c r="AB1756" s="265" t="str">
        <f t="shared" ref="AB1756:AB1786" si="246">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4"/>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45"/>
        <v>0</v>
      </c>
      <c r="Y1757" s="263"/>
      <c r="Z1757" s="263"/>
      <c r="AB1757" s="265" t="str">
        <f t="shared" si="246"/>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4"/>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45"/>
        <v>0</v>
      </c>
      <c r="Y1758" s="263"/>
      <c r="Z1758" s="263"/>
      <c r="AB1758" s="265" t="str">
        <f t="shared" si="246"/>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4"/>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45"/>
        <v>0</v>
      </c>
      <c r="Y1759" s="263"/>
      <c r="Z1759" s="263"/>
      <c r="AB1759" s="265" t="str">
        <f t="shared" si="246"/>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4"/>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45"/>
        <v>0</v>
      </c>
      <c r="Y1760" s="263"/>
      <c r="Z1760" s="263"/>
      <c r="AB1760" s="265" t="str">
        <f t="shared" si="246"/>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4"/>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45"/>
        <v>0</v>
      </c>
      <c r="Y1761" s="263"/>
      <c r="Z1761" s="263"/>
      <c r="AB1761" s="265" t="str">
        <f t="shared" si="246"/>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4"/>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45"/>
        <v>0</v>
      </c>
      <c r="Y1762" s="263"/>
      <c r="Z1762" s="263"/>
      <c r="AB1762" s="265" t="str">
        <f t="shared" si="246"/>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4"/>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45"/>
        <v>0</v>
      </c>
      <c r="Y1763" s="263"/>
      <c r="Z1763" s="263"/>
      <c r="AB1763" s="265" t="str">
        <f t="shared" si="246"/>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4"/>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45"/>
        <v>0</v>
      </c>
      <c r="Y1764" s="263"/>
      <c r="Z1764" s="263"/>
      <c r="AB1764" s="265" t="str">
        <f t="shared" si="246"/>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4"/>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45"/>
        <v>0</v>
      </c>
      <c r="Y1765" s="263"/>
      <c r="Z1765" s="263"/>
      <c r="AB1765" s="265" t="str">
        <f t="shared" si="246"/>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4"/>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45"/>
        <v>0</v>
      </c>
      <c r="Y1766" s="263"/>
      <c r="Z1766" s="263"/>
      <c r="AB1766" s="265" t="str">
        <f t="shared" si="246"/>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4"/>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45"/>
        <v>0</v>
      </c>
      <c r="Y1767" s="263"/>
      <c r="Z1767" s="263"/>
      <c r="AB1767" s="265" t="str">
        <f t="shared" si="246"/>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4"/>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45"/>
        <v>0</v>
      </c>
      <c r="Y1768" s="263"/>
      <c r="Z1768" s="263"/>
      <c r="AB1768" s="265" t="str">
        <f t="shared" si="246"/>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4"/>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45"/>
        <v>0</v>
      </c>
      <c r="Y1769" s="263"/>
      <c r="Z1769" s="263"/>
      <c r="AB1769" s="265" t="str">
        <f t="shared" si="246"/>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4"/>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45"/>
        <v>0</v>
      </c>
      <c r="Y1770" s="263"/>
      <c r="Z1770" s="263"/>
      <c r="AB1770" s="265" t="str">
        <f t="shared" si="246"/>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4"/>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45"/>
        <v>0</v>
      </c>
      <c r="Y1771" s="263"/>
      <c r="Z1771" s="263"/>
      <c r="AB1771" s="265" t="str">
        <f t="shared" si="246"/>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4"/>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45"/>
        <v>0</v>
      </c>
      <c r="Y1772" s="263"/>
      <c r="Z1772" s="263"/>
      <c r="AB1772" s="265" t="str">
        <f t="shared" si="246"/>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4"/>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45"/>
        <v>0</v>
      </c>
      <c r="Y1773" s="263"/>
      <c r="Z1773" s="263"/>
      <c r="AB1773" s="265" t="str">
        <f t="shared" si="246"/>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4"/>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45"/>
        <v>0</v>
      </c>
      <c r="Y1774" s="263"/>
      <c r="Z1774" s="263"/>
      <c r="AB1774" s="265" t="str">
        <f t="shared" si="246"/>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4"/>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45"/>
        <v>0</v>
      </c>
      <c r="Y1775" s="263"/>
      <c r="Z1775" s="263"/>
      <c r="AB1775" s="265" t="str">
        <f t="shared" si="246"/>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4"/>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45"/>
        <v>0</v>
      </c>
      <c r="Y1776" s="263"/>
      <c r="Z1776" s="263"/>
      <c r="AB1776" s="265" t="str">
        <f t="shared" si="246"/>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4"/>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45"/>
        <v>0</v>
      </c>
      <c r="Y1777" s="263"/>
      <c r="Z1777" s="263"/>
      <c r="AB1777" s="265" t="str">
        <f t="shared" si="246"/>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4"/>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45"/>
        <v>0</v>
      </c>
      <c r="Y1778" s="263"/>
      <c r="Z1778" s="263"/>
      <c r="AB1778" s="265" t="str">
        <f t="shared" si="246"/>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4"/>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45"/>
        <v>0</v>
      </c>
      <c r="Y1779" s="263"/>
      <c r="Z1779" s="263"/>
      <c r="AB1779" s="265" t="str">
        <f t="shared" si="246"/>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4"/>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45"/>
        <v>0</v>
      </c>
      <c r="Y1780" s="263"/>
      <c r="Z1780" s="263"/>
      <c r="AB1780" s="265" t="str">
        <f t="shared" si="246"/>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4"/>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45"/>
        <v>0</v>
      </c>
      <c r="Y1781" s="263"/>
      <c r="Z1781" s="263"/>
      <c r="AB1781" s="265" t="str">
        <f t="shared" si="246"/>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4"/>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45"/>
        <v>0</v>
      </c>
      <c r="Y1782" s="263"/>
      <c r="Z1782" s="263"/>
      <c r="AB1782" s="265" t="str">
        <f t="shared" si="246"/>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4"/>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45"/>
        <v>0</v>
      </c>
      <c r="Y1783" s="263"/>
      <c r="Z1783" s="263"/>
      <c r="AB1783" s="265" t="str">
        <f t="shared" si="246"/>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4"/>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45"/>
        <v>0</v>
      </c>
      <c r="Y1784" s="263"/>
      <c r="Z1784" s="263"/>
      <c r="AB1784" s="265" t="str">
        <f t="shared" si="246"/>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4"/>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45"/>
        <v>0</v>
      </c>
      <c r="Y1785" s="263"/>
      <c r="Z1785" s="263"/>
      <c r="AB1785" s="265" t="str">
        <f t="shared" si="246"/>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4"/>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45"/>
        <v>0</v>
      </c>
      <c r="Y1786" s="263"/>
      <c r="Z1786" s="263"/>
      <c r="AB1786" s="265" t="str">
        <f t="shared" si="246"/>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47">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48">IF(AND(C1787="Smelter not listed",OR(LEN(D1787)=0,LEN(E1787)=0)),1,0)</f>
        <v>0</v>
      </c>
      <c r="Y1787" s="263"/>
      <c r="Z1787" s="263"/>
      <c r="AB1787" s="265" t="str">
        <f t="shared" ref="AB1787" si="249">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0">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1">IF(AND(C1788="Smelter not listed",OR(LEN(D1788)=0,LEN(E1788)=0)),1,0)</f>
        <v>0</v>
      </c>
      <c r="Y1788" s="263"/>
      <c r="Z1788" s="263"/>
      <c r="AB1788" s="265" t="str">
        <f t="shared" ref="AB1788:AB1819" si="252">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0"/>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1"/>
        <v>0</v>
      </c>
      <c r="Y1789" s="263"/>
      <c r="Z1789" s="263"/>
      <c r="AB1789" s="265" t="str">
        <f t="shared" si="252"/>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0"/>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1"/>
        <v>0</v>
      </c>
      <c r="Y1790" s="263"/>
      <c r="Z1790" s="263"/>
      <c r="AB1790" s="265" t="str">
        <f t="shared" si="252"/>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0"/>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1"/>
        <v>0</v>
      </c>
      <c r="Y1791" s="263"/>
      <c r="Z1791" s="263"/>
      <c r="AB1791" s="265" t="str">
        <f t="shared" si="252"/>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0"/>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1"/>
        <v>0</v>
      </c>
      <c r="Y1792" s="263"/>
      <c r="Z1792" s="263"/>
      <c r="AB1792" s="265" t="str">
        <f t="shared" si="252"/>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0"/>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1"/>
        <v>0</v>
      </c>
      <c r="Y1793" s="263"/>
      <c r="Z1793" s="263"/>
      <c r="AB1793" s="265" t="str">
        <f t="shared" si="252"/>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0"/>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1"/>
        <v>0</v>
      </c>
      <c r="Y1794" s="263"/>
      <c r="Z1794" s="263"/>
      <c r="AB1794" s="265" t="str">
        <f t="shared" si="252"/>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0"/>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1"/>
        <v>0</v>
      </c>
      <c r="Y1795" s="263"/>
      <c r="Z1795" s="263"/>
      <c r="AB1795" s="265" t="str">
        <f t="shared" si="252"/>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0"/>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1"/>
        <v>0</v>
      </c>
      <c r="Y1796" s="263"/>
      <c r="Z1796" s="263"/>
      <c r="AB1796" s="265" t="str">
        <f t="shared" si="252"/>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0"/>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1"/>
        <v>0</v>
      </c>
      <c r="Y1797" s="263"/>
      <c r="Z1797" s="263"/>
      <c r="AB1797" s="265" t="str">
        <f t="shared" si="252"/>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0"/>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1"/>
        <v>0</v>
      </c>
      <c r="Y1798" s="263"/>
      <c r="Z1798" s="263"/>
      <c r="AB1798" s="265" t="str">
        <f t="shared" si="252"/>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0"/>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1"/>
        <v>0</v>
      </c>
      <c r="Y1799" s="263"/>
      <c r="Z1799" s="263"/>
      <c r="AB1799" s="265" t="str">
        <f t="shared" si="252"/>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0"/>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1"/>
        <v>0</v>
      </c>
      <c r="Y1800" s="263"/>
      <c r="Z1800" s="263"/>
      <c r="AB1800" s="265" t="str">
        <f t="shared" si="252"/>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0"/>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1"/>
        <v>0</v>
      </c>
      <c r="Y1801" s="263"/>
      <c r="Z1801" s="263"/>
      <c r="AB1801" s="265" t="str">
        <f t="shared" si="252"/>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0"/>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1"/>
        <v>0</v>
      </c>
      <c r="Y1802" s="263"/>
      <c r="Z1802" s="263"/>
      <c r="AB1802" s="265" t="str">
        <f t="shared" si="252"/>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0"/>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1"/>
        <v>0</v>
      </c>
      <c r="Y1803" s="263"/>
      <c r="Z1803" s="263"/>
      <c r="AB1803" s="265" t="str">
        <f t="shared" si="252"/>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0"/>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1"/>
        <v>0</v>
      </c>
      <c r="Y1804" s="263"/>
      <c r="Z1804" s="263"/>
      <c r="AB1804" s="265" t="str">
        <f t="shared" si="252"/>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0"/>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1"/>
        <v>0</v>
      </c>
      <c r="Y1805" s="263"/>
      <c r="Z1805" s="263"/>
      <c r="AB1805" s="265" t="str">
        <f t="shared" si="252"/>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0"/>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1"/>
        <v>0</v>
      </c>
      <c r="Y1806" s="263"/>
      <c r="Z1806" s="263"/>
      <c r="AB1806" s="265" t="str">
        <f t="shared" si="252"/>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0"/>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1"/>
        <v>0</v>
      </c>
      <c r="Y1807" s="263"/>
      <c r="Z1807" s="263"/>
      <c r="AB1807" s="265" t="str">
        <f t="shared" si="252"/>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0"/>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1"/>
        <v>0</v>
      </c>
      <c r="Y1808" s="263"/>
      <c r="Z1808" s="263"/>
      <c r="AB1808" s="265" t="str">
        <f t="shared" si="252"/>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0"/>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1"/>
        <v>0</v>
      </c>
      <c r="Y1809" s="263"/>
      <c r="Z1809" s="263"/>
      <c r="AB1809" s="265" t="str">
        <f t="shared" si="252"/>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0"/>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1"/>
        <v>0</v>
      </c>
      <c r="Y1810" s="263"/>
      <c r="Z1810" s="263"/>
      <c r="AB1810" s="265" t="str">
        <f t="shared" si="252"/>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0"/>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1"/>
        <v>0</v>
      </c>
      <c r="Y1811" s="263"/>
      <c r="Z1811" s="263"/>
      <c r="AB1811" s="265" t="str">
        <f t="shared" si="252"/>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0"/>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1"/>
        <v>0</v>
      </c>
      <c r="Y1812" s="263"/>
      <c r="Z1812" s="263"/>
      <c r="AB1812" s="265" t="str">
        <f t="shared" si="252"/>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0"/>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1"/>
        <v>0</v>
      </c>
      <c r="Y1813" s="263"/>
      <c r="Z1813" s="263"/>
      <c r="AB1813" s="265" t="str">
        <f t="shared" si="252"/>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0"/>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1"/>
        <v>0</v>
      </c>
      <c r="Y1814" s="263"/>
      <c r="Z1814" s="263"/>
      <c r="AB1814" s="265" t="str">
        <f t="shared" si="252"/>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0"/>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1"/>
        <v>0</v>
      </c>
      <c r="Y1815" s="263"/>
      <c r="Z1815" s="263"/>
      <c r="AB1815" s="265" t="str">
        <f t="shared" si="252"/>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0"/>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1"/>
        <v>0</v>
      </c>
      <c r="Y1816" s="263"/>
      <c r="Z1816" s="263"/>
      <c r="AB1816" s="265" t="str">
        <f t="shared" si="252"/>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0"/>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1"/>
        <v>0</v>
      </c>
      <c r="Y1817" s="263"/>
      <c r="Z1817" s="263"/>
      <c r="AB1817" s="265" t="str">
        <f t="shared" si="252"/>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0"/>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1"/>
        <v>0</v>
      </c>
      <c r="Y1818" s="263"/>
      <c r="Z1818" s="263"/>
      <c r="AB1818" s="265" t="str">
        <f t="shared" si="252"/>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0"/>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1"/>
        <v>0</v>
      </c>
      <c r="Y1819" s="263"/>
      <c r="Z1819" s="263"/>
      <c r="AB1819" s="265" t="str">
        <f t="shared" si="252"/>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3">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4">IF(AND(C1820="Smelter not listed",OR(LEN(D1820)=0,LEN(E1820)=0)),1,0)</f>
        <v>0</v>
      </c>
      <c r="Y1820" s="263"/>
      <c r="Z1820" s="263"/>
      <c r="AB1820" s="265" t="str">
        <f t="shared" ref="AB1820:AB1850" si="255">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3"/>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4"/>
        <v>0</v>
      </c>
      <c r="Y1821" s="263"/>
      <c r="Z1821" s="263"/>
      <c r="AB1821" s="265" t="str">
        <f t="shared" si="255"/>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3"/>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4"/>
        <v>0</v>
      </c>
      <c r="Y1822" s="263"/>
      <c r="Z1822" s="263"/>
      <c r="AB1822" s="265" t="str">
        <f t="shared" si="255"/>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3"/>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4"/>
        <v>0</v>
      </c>
      <c r="Y1823" s="263"/>
      <c r="Z1823" s="263"/>
      <c r="AB1823" s="265" t="str">
        <f t="shared" si="255"/>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3"/>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4"/>
        <v>0</v>
      </c>
      <c r="Y1824" s="263"/>
      <c r="Z1824" s="263"/>
      <c r="AB1824" s="265" t="str">
        <f t="shared" si="255"/>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3"/>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4"/>
        <v>0</v>
      </c>
      <c r="Y1825" s="263"/>
      <c r="Z1825" s="263"/>
      <c r="AB1825" s="265" t="str">
        <f t="shared" si="255"/>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3"/>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4"/>
        <v>0</v>
      </c>
      <c r="Y1826" s="263"/>
      <c r="Z1826" s="263"/>
      <c r="AB1826" s="265" t="str">
        <f t="shared" si="255"/>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3"/>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4"/>
        <v>0</v>
      </c>
      <c r="Y1827" s="263"/>
      <c r="Z1827" s="263"/>
      <c r="AB1827" s="265" t="str">
        <f t="shared" si="255"/>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3"/>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4"/>
        <v>0</v>
      </c>
      <c r="Y1828" s="263"/>
      <c r="Z1828" s="263"/>
      <c r="AB1828" s="265" t="str">
        <f t="shared" si="255"/>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3"/>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4"/>
        <v>0</v>
      </c>
      <c r="Y1829" s="263"/>
      <c r="Z1829" s="263"/>
      <c r="AB1829" s="265" t="str">
        <f t="shared" si="255"/>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3"/>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4"/>
        <v>0</v>
      </c>
      <c r="Y1830" s="263"/>
      <c r="Z1830" s="263"/>
      <c r="AB1830" s="265" t="str">
        <f t="shared" si="255"/>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3"/>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4"/>
        <v>0</v>
      </c>
      <c r="Y1831" s="263"/>
      <c r="Z1831" s="263"/>
      <c r="AB1831" s="265" t="str">
        <f t="shared" si="255"/>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3"/>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4"/>
        <v>0</v>
      </c>
      <c r="Y1832" s="263"/>
      <c r="Z1832" s="263"/>
      <c r="AB1832" s="265" t="str">
        <f t="shared" si="255"/>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3"/>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4"/>
        <v>0</v>
      </c>
      <c r="Y1833" s="263"/>
      <c r="Z1833" s="263"/>
      <c r="AB1833" s="265" t="str">
        <f t="shared" si="255"/>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3"/>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4"/>
        <v>0</v>
      </c>
      <c r="Y1834" s="263"/>
      <c r="Z1834" s="263"/>
      <c r="AB1834" s="265" t="str">
        <f t="shared" si="255"/>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3"/>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4"/>
        <v>0</v>
      </c>
      <c r="Y1835" s="263"/>
      <c r="Z1835" s="263"/>
      <c r="AB1835" s="265" t="str">
        <f t="shared" si="255"/>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3"/>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4"/>
        <v>0</v>
      </c>
      <c r="Y1836" s="263"/>
      <c r="Z1836" s="263"/>
      <c r="AB1836" s="265" t="str">
        <f t="shared" si="255"/>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3"/>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4"/>
        <v>0</v>
      </c>
      <c r="Y1837" s="263"/>
      <c r="Z1837" s="263"/>
      <c r="AB1837" s="265" t="str">
        <f t="shared" si="255"/>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3"/>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4"/>
        <v>0</v>
      </c>
      <c r="Y1838" s="263"/>
      <c r="Z1838" s="263"/>
      <c r="AB1838" s="265" t="str">
        <f t="shared" si="255"/>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3"/>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4"/>
        <v>0</v>
      </c>
      <c r="Y1839" s="263"/>
      <c r="Z1839" s="263"/>
      <c r="AB1839" s="265" t="str">
        <f t="shared" si="255"/>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3"/>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4"/>
        <v>0</v>
      </c>
      <c r="Y1840" s="263"/>
      <c r="Z1840" s="263"/>
      <c r="AB1840" s="265" t="str">
        <f t="shared" si="255"/>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3"/>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4"/>
        <v>0</v>
      </c>
      <c r="Y1841" s="263"/>
      <c r="Z1841" s="263"/>
      <c r="AB1841" s="265" t="str">
        <f t="shared" si="255"/>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3"/>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4"/>
        <v>0</v>
      </c>
      <c r="Y1842" s="263"/>
      <c r="Z1842" s="263"/>
      <c r="AB1842" s="265" t="str">
        <f t="shared" si="255"/>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3"/>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4"/>
        <v>0</v>
      </c>
      <c r="Y1843" s="263"/>
      <c r="Z1843" s="263"/>
      <c r="AB1843" s="265" t="str">
        <f t="shared" si="255"/>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3"/>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4"/>
        <v>0</v>
      </c>
      <c r="Y1844" s="263"/>
      <c r="Z1844" s="263"/>
      <c r="AB1844" s="265" t="str">
        <f t="shared" si="255"/>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3"/>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4"/>
        <v>0</v>
      </c>
      <c r="Y1845" s="263"/>
      <c r="Z1845" s="263"/>
      <c r="AB1845" s="265" t="str">
        <f t="shared" si="255"/>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3"/>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4"/>
        <v>0</v>
      </c>
      <c r="Y1846" s="263"/>
      <c r="Z1846" s="263"/>
      <c r="AB1846" s="265" t="str">
        <f t="shared" si="255"/>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3"/>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4"/>
        <v>0</v>
      </c>
      <c r="Y1847" s="263"/>
      <c r="Z1847" s="263"/>
      <c r="AB1847" s="265" t="str">
        <f t="shared" si="255"/>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3"/>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4"/>
        <v>0</v>
      </c>
      <c r="Y1848" s="263"/>
      <c r="Z1848" s="263"/>
      <c r="AB1848" s="265" t="str">
        <f t="shared" si="255"/>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3"/>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4"/>
        <v>0</v>
      </c>
      <c r="Y1849" s="263"/>
      <c r="Z1849" s="263"/>
      <c r="AB1849" s="265" t="str">
        <f t="shared" si="255"/>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3"/>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4"/>
        <v>0</v>
      </c>
      <c r="Y1850" s="263"/>
      <c r="Z1850" s="263"/>
      <c r="AB1850" s="265" t="str">
        <f t="shared" si="255"/>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56">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57">IF(AND(C1851="Smelter not listed",OR(LEN(D1851)=0,LEN(E1851)=0)),1,0)</f>
        <v>0</v>
      </c>
      <c r="Y1851" s="263"/>
      <c r="Z1851" s="263"/>
      <c r="AB1851" s="265" t="str">
        <f t="shared" ref="AB1851" si="258">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59">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0">IF(AND(C1852="Smelter not listed",OR(LEN(D1852)=0,LEN(E1852)=0)),1,0)</f>
        <v>0</v>
      </c>
      <c r="Y1852" s="263"/>
      <c r="Z1852" s="263"/>
      <c r="AB1852" s="265" t="str">
        <f t="shared" ref="AB1852:AB1883" si="261">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59"/>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0"/>
        <v>0</v>
      </c>
      <c r="Y1853" s="263"/>
      <c r="Z1853" s="263"/>
      <c r="AB1853" s="265" t="str">
        <f t="shared" si="261"/>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59"/>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0"/>
        <v>0</v>
      </c>
      <c r="Y1854" s="263"/>
      <c r="Z1854" s="263"/>
      <c r="AB1854" s="265" t="str">
        <f t="shared" si="261"/>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59"/>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0"/>
        <v>0</v>
      </c>
      <c r="Y1855" s="263"/>
      <c r="Z1855" s="263"/>
      <c r="AB1855" s="265" t="str">
        <f t="shared" si="261"/>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59"/>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0"/>
        <v>0</v>
      </c>
      <c r="Y1856" s="263"/>
      <c r="Z1856" s="263"/>
      <c r="AB1856" s="265" t="str">
        <f t="shared" si="261"/>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59"/>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0"/>
        <v>0</v>
      </c>
      <c r="Y1857" s="263"/>
      <c r="Z1857" s="263"/>
      <c r="AB1857" s="265" t="str">
        <f t="shared" si="261"/>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59"/>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0"/>
        <v>0</v>
      </c>
      <c r="Y1858" s="263"/>
      <c r="Z1858" s="263"/>
      <c r="AB1858" s="265" t="str">
        <f t="shared" si="261"/>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59"/>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0"/>
        <v>0</v>
      </c>
      <c r="Y1859" s="263"/>
      <c r="Z1859" s="263"/>
      <c r="AB1859" s="265" t="str">
        <f t="shared" si="261"/>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59"/>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0"/>
        <v>0</v>
      </c>
      <c r="Y1860" s="263"/>
      <c r="Z1860" s="263"/>
      <c r="AB1860" s="265" t="str">
        <f t="shared" si="261"/>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59"/>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0"/>
        <v>0</v>
      </c>
      <c r="Y1861" s="263"/>
      <c r="Z1861" s="263"/>
      <c r="AB1861" s="265" t="str">
        <f t="shared" si="261"/>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59"/>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0"/>
        <v>0</v>
      </c>
      <c r="Y1862" s="263"/>
      <c r="Z1862" s="263"/>
      <c r="AB1862" s="265" t="str">
        <f t="shared" si="261"/>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59"/>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0"/>
        <v>0</v>
      </c>
      <c r="Y1863" s="263"/>
      <c r="Z1863" s="263"/>
      <c r="AB1863" s="265" t="str">
        <f t="shared" si="261"/>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59"/>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0"/>
        <v>0</v>
      </c>
      <c r="Y1864" s="263"/>
      <c r="Z1864" s="263"/>
      <c r="AB1864" s="265" t="str">
        <f t="shared" si="261"/>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59"/>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0"/>
        <v>0</v>
      </c>
      <c r="Y1865" s="263"/>
      <c r="Z1865" s="263"/>
      <c r="AB1865" s="265" t="str">
        <f t="shared" si="261"/>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59"/>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0"/>
        <v>0</v>
      </c>
      <c r="Y1866" s="263"/>
      <c r="Z1866" s="263"/>
      <c r="AB1866" s="265" t="str">
        <f t="shared" si="261"/>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59"/>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0"/>
        <v>0</v>
      </c>
      <c r="Y1867" s="263"/>
      <c r="Z1867" s="263"/>
      <c r="AB1867" s="265" t="str">
        <f t="shared" si="261"/>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59"/>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0"/>
        <v>0</v>
      </c>
      <c r="Y1868" s="263"/>
      <c r="Z1868" s="263"/>
      <c r="AB1868" s="265" t="str">
        <f t="shared" si="261"/>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59"/>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0"/>
        <v>0</v>
      </c>
      <c r="Y1869" s="263"/>
      <c r="Z1869" s="263"/>
      <c r="AB1869" s="265" t="str">
        <f t="shared" si="261"/>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59"/>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0"/>
        <v>0</v>
      </c>
      <c r="Y1870" s="263"/>
      <c r="Z1870" s="263"/>
      <c r="AB1870" s="265" t="str">
        <f t="shared" si="261"/>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59"/>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0"/>
        <v>0</v>
      </c>
      <c r="Y1871" s="263"/>
      <c r="Z1871" s="263"/>
      <c r="AB1871" s="265" t="str">
        <f t="shared" si="261"/>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59"/>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0"/>
        <v>0</v>
      </c>
      <c r="Y1872" s="263"/>
      <c r="Z1872" s="263"/>
      <c r="AB1872" s="265" t="str">
        <f t="shared" si="261"/>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59"/>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0"/>
        <v>0</v>
      </c>
      <c r="Y1873" s="263"/>
      <c r="Z1873" s="263"/>
      <c r="AB1873" s="265" t="str">
        <f t="shared" si="261"/>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59"/>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0"/>
        <v>0</v>
      </c>
      <c r="Y1874" s="263"/>
      <c r="Z1874" s="263"/>
      <c r="AB1874" s="265" t="str">
        <f t="shared" si="261"/>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59"/>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0"/>
        <v>0</v>
      </c>
      <c r="Y1875" s="263"/>
      <c r="Z1875" s="263"/>
      <c r="AB1875" s="265" t="str">
        <f t="shared" si="261"/>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59"/>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0"/>
        <v>0</v>
      </c>
      <c r="Y1876" s="263"/>
      <c r="Z1876" s="263"/>
      <c r="AB1876" s="265" t="str">
        <f t="shared" si="261"/>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59"/>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0"/>
        <v>0</v>
      </c>
      <c r="Y1877" s="263"/>
      <c r="Z1877" s="263"/>
      <c r="AB1877" s="265" t="str">
        <f t="shared" si="261"/>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59"/>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0"/>
        <v>0</v>
      </c>
      <c r="Y1878" s="263"/>
      <c r="Z1878" s="263"/>
      <c r="AB1878" s="265" t="str">
        <f t="shared" si="261"/>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59"/>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0"/>
        <v>0</v>
      </c>
      <c r="Y1879" s="263"/>
      <c r="Z1879" s="263"/>
      <c r="AB1879" s="265" t="str">
        <f t="shared" si="261"/>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59"/>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0"/>
        <v>0</v>
      </c>
      <c r="Y1880" s="263"/>
      <c r="Z1880" s="263"/>
      <c r="AB1880" s="265" t="str">
        <f t="shared" si="261"/>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59"/>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0"/>
        <v>0</v>
      </c>
      <c r="Y1881" s="263"/>
      <c r="Z1881" s="263"/>
      <c r="AB1881" s="265" t="str">
        <f t="shared" si="261"/>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59"/>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0"/>
        <v>0</v>
      </c>
      <c r="Y1882" s="263"/>
      <c r="Z1882" s="263"/>
      <c r="AB1882" s="265" t="str">
        <f t="shared" si="261"/>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59"/>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0"/>
        <v>0</v>
      </c>
      <c r="Y1883" s="263"/>
      <c r="Z1883" s="263"/>
      <c r="AB1883" s="265" t="str">
        <f t="shared" si="261"/>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2">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3">IF(AND(C1884="Smelter not listed",OR(LEN(D1884)=0,LEN(E1884)=0)),1,0)</f>
        <v>0</v>
      </c>
      <c r="Y1884" s="263"/>
      <c r="Z1884" s="263"/>
      <c r="AB1884" s="265" t="str">
        <f t="shared" ref="AB1884:AB1914" si="264">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2"/>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3"/>
        <v>0</v>
      </c>
      <c r="Y1885" s="263"/>
      <c r="Z1885" s="263"/>
      <c r="AB1885" s="265" t="str">
        <f t="shared" si="264"/>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2"/>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3"/>
        <v>0</v>
      </c>
      <c r="Y1886" s="263"/>
      <c r="Z1886" s="263"/>
      <c r="AB1886" s="265" t="str">
        <f t="shared" si="264"/>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2"/>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3"/>
        <v>0</v>
      </c>
      <c r="Y1887" s="263"/>
      <c r="Z1887" s="263"/>
      <c r="AB1887" s="265" t="str">
        <f t="shared" si="264"/>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2"/>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3"/>
        <v>0</v>
      </c>
      <c r="Y1888" s="263"/>
      <c r="Z1888" s="263"/>
      <c r="AB1888" s="265" t="str">
        <f t="shared" si="264"/>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2"/>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3"/>
        <v>0</v>
      </c>
      <c r="Y1889" s="263"/>
      <c r="Z1889" s="263"/>
      <c r="AB1889" s="265" t="str">
        <f t="shared" si="264"/>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2"/>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3"/>
        <v>0</v>
      </c>
      <c r="Y1890" s="263"/>
      <c r="Z1890" s="263"/>
      <c r="AB1890" s="265" t="str">
        <f t="shared" si="264"/>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2"/>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3"/>
        <v>0</v>
      </c>
      <c r="Y1891" s="263"/>
      <c r="Z1891" s="263"/>
      <c r="AB1891" s="265" t="str">
        <f t="shared" si="264"/>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2"/>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3"/>
        <v>0</v>
      </c>
      <c r="Y1892" s="263"/>
      <c r="Z1892" s="263"/>
      <c r="AB1892" s="265" t="str">
        <f t="shared" si="264"/>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2"/>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3"/>
        <v>0</v>
      </c>
      <c r="Y1893" s="263"/>
      <c r="Z1893" s="263"/>
      <c r="AB1893" s="265" t="str">
        <f t="shared" si="264"/>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2"/>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3"/>
        <v>0</v>
      </c>
      <c r="Y1894" s="263"/>
      <c r="Z1894" s="263"/>
      <c r="AB1894" s="265" t="str">
        <f t="shared" si="264"/>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2"/>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3"/>
        <v>0</v>
      </c>
      <c r="Y1895" s="263"/>
      <c r="Z1895" s="263"/>
      <c r="AB1895" s="265" t="str">
        <f t="shared" si="264"/>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2"/>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3"/>
        <v>0</v>
      </c>
      <c r="Y1896" s="263"/>
      <c r="Z1896" s="263"/>
      <c r="AB1896" s="265" t="str">
        <f t="shared" si="264"/>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2"/>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3"/>
        <v>0</v>
      </c>
      <c r="Y1897" s="263"/>
      <c r="Z1897" s="263"/>
      <c r="AB1897" s="265" t="str">
        <f t="shared" si="264"/>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2"/>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3"/>
        <v>0</v>
      </c>
      <c r="Y1898" s="263"/>
      <c r="Z1898" s="263"/>
      <c r="AB1898" s="265" t="str">
        <f t="shared" si="264"/>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2"/>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3"/>
        <v>0</v>
      </c>
      <c r="Y1899" s="263"/>
      <c r="Z1899" s="263"/>
      <c r="AB1899" s="265" t="str">
        <f t="shared" si="264"/>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2"/>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3"/>
        <v>0</v>
      </c>
      <c r="Y1900" s="263"/>
      <c r="Z1900" s="263"/>
      <c r="AB1900" s="265" t="str">
        <f t="shared" si="264"/>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2"/>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3"/>
        <v>0</v>
      </c>
      <c r="Y1901" s="263"/>
      <c r="Z1901" s="263"/>
      <c r="AB1901" s="265" t="str">
        <f t="shared" si="264"/>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2"/>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3"/>
        <v>0</v>
      </c>
      <c r="Y1902" s="263"/>
      <c r="Z1902" s="263"/>
      <c r="AB1902" s="265" t="str">
        <f t="shared" si="264"/>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2"/>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3"/>
        <v>0</v>
      </c>
      <c r="Y1903" s="263"/>
      <c r="Z1903" s="263"/>
      <c r="AB1903" s="265" t="str">
        <f t="shared" si="264"/>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2"/>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3"/>
        <v>0</v>
      </c>
      <c r="Y1904" s="263"/>
      <c r="Z1904" s="263"/>
      <c r="AB1904" s="265" t="str">
        <f t="shared" si="264"/>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2"/>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3"/>
        <v>0</v>
      </c>
      <c r="Y1905" s="263"/>
      <c r="Z1905" s="263"/>
      <c r="AB1905" s="265" t="str">
        <f t="shared" si="264"/>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2"/>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3"/>
        <v>0</v>
      </c>
      <c r="Y1906" s="263"/>
      <c r="Z1906" s="263"/>
      <c r="AB1906" s="265" t="str">
        <f t="shared" si="264"/>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2"/>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3"/>
        <v>0</v>
      </c>
      <c r="Y1907" s="263"/>
      <c r="Z1907" s="263"/>
      <c r="AB1907" s="265" t="str">
        <f t="shared" si="264"/>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2"/>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3"/>
        <v>0</v>
      </c>
      <c r="Y1908" s="263"/>
      <c r="Z1908" s="263"/>
      <c r="AB1908" s="265" t="str">
        <f t="shared" si="264"/>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2"/>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3"/>
        <v>0</v>
      </c>
      <c r="Y1909" s="263"/>
      <c r="Z1909" s="263"/>
      <c r="AB1909" s="265" t="str">
        <f t="shared" si="264"/>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2"/>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3"/>
        <v>0</v>
      </c>
      <c r="Y1910" s="263"/>
      <c r="Z1910" s="263"/>
      <c r="AB1910" s="265" t="str">
        <f t="shared" si="264"/>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2"/>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3"/>
        <v>0</v>
      </c>
      <c r="Y1911" s="263"/>
      <c r="Z1911" s="263"/>
      <c r="AB1911" s="265" t="str">
        <f t="shared" si="264"/>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2"/>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3"/>
        <v>0</v>
      </c>
      <c r="Y1912" s="263"/>
      <c r="Z1912" s="263"/>
      <c r="AB1912" s="265" t="str">
        <f t="shared" si="264"/>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2"/>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3"/>
        <v>0</v>
      </c>
      <c r="Y1913" s="263"/>
      <c r="Z1913" s="263"/>
      <c r="AB1913" s="265" t="str">
        <f t="shared" si="264"/>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2"/>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3"/>
        <v>0</v>
      </c>
      <c r="Y1914" s="263"/>
      <c r="Z1914" s="263"/>
      <c r="AB1914" s="265" t="str">
        <f t="shared" si="264"/>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65">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66">IF(AND(C1915="Smelter not listed",OR(LEN(D1915)=0,LEN(E1915)=0)),1,0)</f>
        <v>0</v>
      </c>
      <c r="Y1915" s="263"/>
      <c r="Z1915" s="263"/>
      <c r="AB1915" s="265" t="str">
        <f t="shared" ref="AB1915" si="267">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68">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69">IF(AND(C1916="Smelter not listed",OR(LEN(D1916)=0,LEN(E1916)=0)),1,0)</f>
        <v>0</v>
      </c>
      <c r="Y1916" s="263"/>
      <c r="Z1916" s="263"/>
      <c r="AB1916" s="265" t="str">
        <f t="shared" ref="AB1916:AB1947" si="270">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68"/>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69"/>
        <v>0</v>
      </c>
      <c r="Y1917" s="263"/>
      <c r="Z1917" s="263"/>
      <c r="AB1917" s="265" t="str">
        <f t="shared" si="270"/>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68"/>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69"/>
        <v>0</v>
      </c>
      <c r="Y1918" s="263"/>
      <c r="Z1918" s="263"/>
      <c r="AB1918" s="265" t="str">
        <f t="shared" si="270"/>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68"/>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69"/>
        <v>0</v>
      </c>
      <c r="Y1919" s="263"/>
      <c r="Z1919" s="263"/>
      <c r="AB1919" s="265" t="str">
        <f t="shared" si="270"/>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68"/>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69"/>
        <v>0</v>
      </c>
      <c r="Y1920" s="263"/>
      <c r="Z1920" s="263"/>
      <c r="AB1920" s="265" t="str">
        <f t="shared" si="270"/>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68"/>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69"/>
        <v>0</v>
      </c>
      <c r="Y1921" s="263"/>
      <c r="Z1921" s="263"/>
      <c r="AB1921" s="265" t="str">
        <f t="shared" si="270"/>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68"/>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69"/>
        <v>0</v>
      </c>
      <c r="Y1922" s="263"/>
      <c r="Z1922" s="263"/>
      <c r="AB1922" s="265" t="str">
        <f t="shared" si="270"/>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68"/>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69"/>
        <v>0</v>
      </c>
      <c r="Y1923" s="263"/>
      <c r="Z1923" s="263"/>
      <c r="AB1923" s="265" t="str">
        <f t="shared" si="270"/>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68"/>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69"/>
        <v>0</v>
      </c>
      <c r="Y1924" s="263"/>
      <c r="Z1924" s="263"/>
      <c r="AB1924" s="265" t="str">
        <f t="shared" si="270"/>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68"/>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69"/>
        <v>0</v>
      </c>
      <c r="Y1925" s="263"/>
      <c r="Z1925" s="263"/>
      <c r="AB1925" s="265" t="str">
        <f t="shared" si="270"/>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68"/>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69"/>
        <v>0</v>
      </c>
      <c r="Y1926" s="263"/>
      <c r="Z1926" s="263"/>
      <c r="AB1926" s="265" t="str">
        <f t="shared" si="270"/>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68"/>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69"/>
        <v>0</v>
      </c>
      <c r="Y1927" s="263"/>
      <c r="Z1927" s="263"/>
      <c r="AB1927" s="265" t="str">
        <f t="shared" si="270"/>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68"/>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69"/>
        <v>0</v>
      </c>
      <c r="Y1928" s="263"/>
      <c r="Z1928" s="263"/>
      <c r="AB1928" s="265" t="str">
        <f t="shared" si="270"/>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68"/>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69"/>
        <v>0</v>
      </c>
      <c r="Y1929" s="263"/>
      <c r="Z1929" s="263"/>
      <c r="AB1929" s="265" t="str">
        <f t="shared" si="270"/>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68"/>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69"/>
        <v>0</v>
      </c>
      <c r="Y1930" s="263"/>
      <c r="Z1930" s="263"/>
      <c r="AB1930" s="265" t="str">
        <f t="shared" si="270"/>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68"/>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69"/>
        <v>0</v>
      </c>
      <c r="Y1931" s="263"/>
      <c r="Z1931" s="263"/>
      <c r="AB1931" s="265" t="str">
        <f t="shared" si="270"/>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68"/>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69"/>
        <v>0</v>
      </c>
      <c r="Y1932" s="263"/>
      <c r="Z1932" s="263"/>
      <c r="AB1932" s="265" t="str">
        <f t="shared" si="270"/>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68"/>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69"/>
        <v>0</v>
      </c>
      <c r="Y1933" s="263"/>
      <c r="Z1933" s="263"/>
      <c r="AB1933" s="265" t="str">
        <f t="shared" si="270"/>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68"/>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69"/>
        <v>0</v>
      </c>
      <c r="Y1934" s="263"/>
      <c r="Z1934" s="263"/>
      <c r="AB1934" s="265" t="str">
        <f t="shared" si="270"/>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68"/>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69"/>
        <v>0</v>
      </c>
      <c r="Y1935" s="263"/>
      <c r="Z1935" s="263"/>
      <c r="AB1935" s="265" t="str">
        <f t="shared" si="270"/>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68"/>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69"/>
        <v>0</v>
      </c>
      <c r="Y1936" s="263"/>
      <c r="Z1936" s="263"/>
      <c r="AB1936" s="265" t="str">
        <f t="shared" si="270"/>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68"/>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69"/>
        <v>0</v>
      </c>
      <c r="Y1937" s="263"/>
      <c r="Z1937" s="263"/>
      <c r="AB1937" s="265" t="str">
        <f t="shared" si="270"/>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68"/>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69"/>
        <v>0</v>
      </c>
      <c r="Y1938" s="263"/>
      <c r="Z1938" s="263"/>
      <c r="AB1938" s="265" t="str">
        <f t="shared" si="270"/>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68"/>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69"/>
        <v>0</v>
      </c>
      <c r="Y1939" s="263"/>
      <c r="Z1939" s="263"/>
      <c r="AB1939" s="265" t="str">
        <f t="shared" si="270"/>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68"/>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69"/>
        <v>0</v>
      </c>
      <c r="Y1940" s="263"/>
      <c r="Z1940" s="263"/>
      <c r="AB1940" s="265" t="str">
        <f t="shared" si="270"/>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68"/>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69"/>
        <v>0</v>
      </c>
      <c r="Y1941" s="263"/>
      <c r="Z1941" s="263"/>
      <c r="AB1941" s="265" t="str">
        <f t="shared" si="270"/>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68"/>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69"/>
        <v>0</v>
      </c>
      <c r="Y1942" s="263"/>
      <c r="Z1942" s="263"/>
      <c r="AB1942" s="265" t="str">
        <f t="shared" si="270"/>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68"/>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69"/>
        <v>0</v>
      </c>
      <c r="Y1943" s="263"/>
      <c r="Z1943" s="263"/>
      <c r="AB1943" s="265" t="str">
        <f t="shared" si="270"/>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68"/>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69"/>
        <v>0</v>
      </c>
      <c r="Y1944" s="263"/>
      <c r="Z1944" s="263"/>
      <c r="AB1944" s="265" t="str">
        <f t="shared" si="270"/>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68"/>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69"/>
        <v>0</v>
      </c>
      <c r="Y1945" s="263"/>
      <c r="Z1945" s="263"/>
      <c r="AB1945" s="265" t="str">
        <f t="shared" si="270"/>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68"/>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69"/>
        <v>0</v>
      </c>
      <c r="Y1946" s="263"/>
      <c r="Z1946" s="263"/>
      <c r="AB1946" s="265" t="str">
        <f t="shared" si="270"/>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68"/>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69"/>
        <v>0</v>
      </c>
      <c r="Y1947" s="263"/>
      <c r="Z1947" s="263"/>
      <c r="AB1947" s="265" t="str">
        <f t="shared" si="270"/>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1">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2">IF(AND(C1948="Smelter not listed",OR(LEN(D1948)=0,LEN(E1948)=0)),1,0)</f>
        <v>0</v>
      </c>
      <c r="Y1948" s="263"/>
      <c r="Z1948" s="263"/>
      <c r="AB1948" s="265" t="str">
        <f t="shared" ref="AB1948:AB1978" si="273">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1"/>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2"/>
        <v>0</v>
      </c>
      <c r="Y1949" s="263"/>
      <c r="Z1949" s="263"/>
      <c r="AB1949" s="265" t="str">
        <f t="shared" si="273"/>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1"/>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2"/>
        <v>0</v>
      </c>
      <c r="Y1950" s="263"/>
      <c r="Z1950" s="263"/>
      <c r="AB1950" s="265" t="str">
        <f t="shared" si="273"/>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1"/>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2"/>
        <v>0</v>
      </c>
      <c r="Y1951" s="263"/>
      <c r="Z1951" s="263"/>
      <c r="AB1951" s="265" t="str">
        <f t="shared" si="273"/>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1"/>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2"/>
        <v>0</v>
      </c>
      <c r="Y1952" s="263"/>
      <c r="Z1952" s="263"/>
      <c r="AB1952" s="265" t="str">
        <f t="shared" si="273"/>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1"/>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2"/>
        <v>0</v>
      </c>
      <c r="Y1953" s="263"/>
      <c r="Z1953" s="263"/>
      <c r="AB1953" s="265" t="str">
        <f t="shared" si="273"/>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1"/>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2"/>
        <v>0</v>
      </c>
      <c r="Y1954" s="263"/>
      <c r="Z1954" s="263"/>
      <c r="AB1954" s="265" t="str">
        <f t="shared" si="273"/>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1"/>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2"/>
        <v>0</v>
      </c>
      <c r="Y1955" s="263"/>
      <c r="Z1955" s="263"/>
      <c r="AB1955" s="265" t="str">
        <f t="shared" si="273"/>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1"/>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2"/>
        <v>0</v>
      </c>
      <c r="Y1956" s="263"/>
      <c r="Z1956" s="263"/>
      <c r="AB1956" s="265" t="str">
        <f t="shared" si="273"/>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1"/>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2"/>
        <v>0</v>
      </c>
      <c r="Y1957" s="263"/>
      <c r="Z1957" s="263"/>
      <c r="AB1957" s="265" t="str">
        <f t="shared" si="273"/>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1"/>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2"/>
        <v>0</v>
      </c>
      <c r="Y1958" s="263"/>
      <c r="Z1958" s="263"/>
      <c r="AB1958" s="265" t="str">
        <f t="shared" si="273"/>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1"/>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2"/>
        <v>0</v>
      </c>
      <c r="Y1959" s="263"/>
      <c r="Z1959" s="263"/>
      <c r="AB1959" s="265" t="str">
        <f t="shared" si="273"/>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1"/>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2"/>
        <v>0</v>
      </c>
      <c r="Y1960" s="263"/>
      <c r="Z1960" s="263"/>
      <c r="AB1960" s="265" t="str">
        <f t="shared" si="273"/>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1"/>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2"/>
        <v>0</v>
      </c>
      <c r="Y1961" s="263"/>
      <c r="Z1961" s="263"/>
      <c r="AB1961" s="265" t="str">
        <f t="shared" si="273"/>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1"/>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2"/>
        <v>0</v>
      </c>
      <c r="Y1962" s="263"/>
      <c r="Z1962" s="263"/>
      <c r="AB1962" s="265" t="str">
        <f t="shared" si="273"/>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1"/>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2"/>
        <v>0</v>
      </c>
      <c r="Y1963" s="263"/>
      <c r="Z1963" s="263"/>
      <c r="AB1963" s="265" t="str">
        <f t="shared" si="273"/>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1"/>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2"/>
        <v>0</v>
      </c>
      <c r="Y1964" s="263"/>
      <c r="Z1964" s="263"/>
      <c r="AB1964" s="265" t="str">
        <f t="shared" si="273"/>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1"/>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2"/>
        <v>0</v>
      </c>
      <c r="Y1965" s="263"/>
      <c r="Z1965" s="263"/>
      <c r="AB1965" s="265" t="str">
        <f t="shared" si="273"/>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1"/>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2"/>
        <v>0</v>
      </c>
      <c r="Y1966" s="263"/>
      <c r="Z1966" s="263"/>
      <c r="AB1966" s="265" t="str">
        <f t="shared" si="273"/>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1"/>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2"/>
        <v>0</v>
      </c>
      <c r="Y1967" s="263"/>
      <c r="Z1967" s="263"/>
      <c r="AB1967" s="265" t="str">
        <f t="shared" si="273"/>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1"/>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2"/>
        <v>0</v>
      </c>
      <c r="Y1968" s="263"/>
      <c r="Z1968" s="263"/>
      <c r="AB1968" s="265" t="str">
        <f t="shared" si="273"/>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1"/>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2"/>
        <v>0</v>
      </c>
      <c r="Y1969" s="263"/>
      <c r="Z1969" s="263"/>
      <c r="AB1969" s="265" t="str">
        <f t="shared" si="273"/>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1"/>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2"/>
        <v>0</v>
      </c>
      <c r="Y1970" s="263"/>
      <c r="Z1970" s="263"/>
      <c r="AB1970" s="265" t="str">
        <f t="shared" si="273"/>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1"/>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2"/>
        <v>0</v>
      </c>
      <c r="Y1971" s="263"/>
      <c r="Z1971" s="263"/>
      <c r="AB1971" s="265" t="str">
        <f t="shared" si="273"/>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1"/>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2"/>
        <v>0</v>
      </c>
      <c r="Y1972" s="263"/>
      <c r="Z1972" s="263"/>
      <c r="AB1972" s="265" t="str">
        <f t="shared" si="273"/>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1"/>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2"/>
        <v>0</v>
      </c>
      <c r="Y1973" s="263"/>
      <c r="Z1973" s="263"/>
      <c r="AB1973" s="265" t="str">
        <f t="shared" si="273"/>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1"/>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2"/>
        <v>0</v>
      </c>
      <c r="Y1974" s="263"/>
      <c r="Z1974" s="263"/>
      <c r="AB1974" s="265" t="str">
        <f t="shared" si="273"/>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1"/>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2"/>
        <v>0</v>
      </c>
      <c r="Y1975" s="263"/>
      <c r="Z1975" s="263"/>
      <c r="AB1975" s="265" t="str">
        <f t="shared" si="273"/>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1"/>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2"/>
        <v>0</v>
      </c>
      <c r="Y1976" s="263"/>
      <c r="Z1976" s="263"/>
      <c r="AB1976" s="265" t="str">
        <f t="shared" si="273"/>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1"/>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2"/>
        <v>0</v>
      </c>
      <c r="Y1977" s="263"/>
      <c r="Z1977" s="263"/>
      <c r="AB1977" s="265" t="str">
        <f t="shared" si="273"/>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1"/>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2"/>
        <v>0</v>
      </c>
      <c r="Y1978" s="263"/>
      <c r="Z1978" s="263"/>
      <c r="AB1978" s="265" t="str">
        <f t="shared" si="273"/>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4">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75">IF(AND(C1979="Smelter not listed",OR(LEN(D1979)=0,LEN(E1979)=0)),1,0)</f>
        <v>0</v>
      </c>
      <c r="Y1979" s="263"/>
      <c r="Z1979" s="263"/>
      <c r="AB1979" s="265" t="str">
        <f t="shared" ref="AB1979" si="276">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77">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78">IF(AND(C1980="Smelter not listed",OR(LEN(D1980)=0,LEN(E1980)=0)),1,0)</f>
        <v>0</v>
      </c>
      <c r="Y1980" s="263"/>
      <c r="Z1980" s="263"/>
      <c r="AB1980" s="265" t="str">
        <f t="shared" ref="AB1980:AB2011" si="279">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77"/>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78"/>
        <v>0</v>
      </c>
      <c r="Y1981" s="263"/>
      <c r="Z1981" s="263"/>
      <c r="AB1981" s="265" t="str">
        <f t="shared" si="279"/>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77"/>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78"/>
        <v>0</v>
      </c>
      <c r="Y1982" s="263"/>
      <c r="Z1982" s="263"/>
      <c r="AB1982" s="265" t="str">
        <f t="shared" si="279"/>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77"/>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78"/>
        <v>0</v>
      </c>
      <c r="Y1983" s="263"/>
      <c r="Z1983" s="263"/>
      <c r="AB1983" s="265" t="str">
        <f t="shared" si="279"/>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77"/>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78"/>
        <v>0</v>
      </c>
      <c r="Y1984" s="263"/>
      <c r="Z1984" s="263"/>
      <c r="AB1984" s="265" t="str">
        <f t="shared" si="279"/>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77"/>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78"/>
        <v>0</v>
      </c>
      <c r="Y1985" s="263"/>
      <c r="Z1985" s="263"/>
      <c r="AB1985" s="265" t="str">
        <f t="shared" si="279"/>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77"/>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78"/>
        <v>0</v>
      </c>
      <c r="Y1986" s="263"/>
      <c r="Z1986" s="263"/>
      <c r="AB1986" s="265" t="str">
        <f t="shared" si="279"/>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77"/>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78"/>
        <v>0</v>
      </c>
      <c r="Y1987" s="263"/>
      <c r="Z1987" s="263"/>
      <c r="AB1987" s="265" t="str">
        <f t="shared" si="279"/>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77"/>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78"/>
        <v>0</v>
      </c>
      <c r="Y1988" s="263"/>
      <c r="Z1988" s="263"/>
      <c r="AB1988" s="265" t="str">
        <f t="shared" si="279"/>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77"/>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78"/>
        <v>0</v>
      </c>
      <c r="Y1989" s="263"/>
      <c r="Z1989" s="263"/>
      <c r="AB1989" s="265" t="str">
        <f t="shared" si="279"/>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77"/>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78"/>
        <v>0</v>
      </c>
      <c r="Y1990" s="263"/>
      <c r="Z1990" s="263"/>
      <c r="AB1990" s="265" t="str">
        <f t="shared" si="279"/>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77"/>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78"/>
        <v>0</v>
      </c>
      <c r="Y1991" s="263"/>
      <c r="Z1991" s="263"/>
      <c r="AB1991" s="265" t="str">
        <f t="shared" si="279"/>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77"/>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78"/>
        <v>0</v>
      </c>
      <c r="Y1992" s="263"/>
      <c r="Z1992" s="263"/>
      <c r="AB1992" s="265" t="str">
        <f t="shared" si="279"/>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77"/>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78"/>
        <v>0</v>
      </c>
      <c r="Y1993" s="263"/>
      <c r="Z1993" s="263"/>
      <c r="AB1993" s="265" t="str">
        <f t="shared" si="279"/>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77"/>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78"/>
        <v>0</v>
      </c>
      <c r="Y1994" s="263"/>
      <c r="Z1994" s="263"/>
      <c r="AB1994" s="265" t="str">
        <f t="shared" si="279"/>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77"/>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78"/>
        <v>0</v>
      </c>
      <c r="Y1995" s="263"/>
      <c r="Z1995" s="263"/>
      <c r="AB1995" s="265" t="str">
        <f t="shared" si="279"/>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77"/>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78"/>
        <v>0</v>
      </c>
      <c r="Y1996" s="263"/>
      <c r="Z1996" s="263"/>
      <c r="AB1996" s="265" t="str">
        <f t="shared" si="279"/>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77"/>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78"/>
        <v>0</v>
      </c>
      <c r="Y1997" s="263"/>
      <c r="Z1997" s="263"/>
      <c r="AB1997" s="265" t="str">
        <f t="shared" si="279"/>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77"/>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78"/>
        <v>0</v>
      </c>
      <c r="Y1998" s="263"/>
      <c r="Z1998" s="263"/>
      <c r="AB1998" s="265" t="str">
        <f t="shared" si="279"/>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77"/>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78"/>
        <v>0</v>
      </c>
      <c r="Y1999" s="263"/>
      <c r="Z1999" s="263"/>
      <c r="AB1999" s="265" t="str">
        <f t="shared" si="279"/>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77"/>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78"/>
        <v>0</v>
      </c>
      <c r="Y2000" s="263"/>
      <c r="Z2000" s="263"/>
      <c r="AB2000" s="265" t="str">
        <f t="shared" si="279"/>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77"/>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78"/>
        <v>0</v>
      </c>
      <c r="Y2001" s="263"/>
      <c r="Z2001" s="263"/>
      <c r="AB2001" s="265" t="str">
        <f t="shared" si="279"/>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77"/>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78"/>
        <v>0</v>
      </c>
      <c r="Y2002" s="263"/>
      <c r="Z2002" s="263"/>
      <c r="AB2002" s="265" t="str">
        <f t="shared" si="279"/>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77"/>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78"/>
        <v>0</v>
      </c>
      <c r="Y2003" s="263"/>
      <c r="Z2003" s="263"/>
      <c r="AB2003" s="265" t="str">
        <f t="shared" si="279"/>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77"/>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78"/>
        <v>0</v>
      </c>
      <c r="Y2004" s="263"/>
      <c r="Z2004" s="263"/>
      <c r="AB2004" s="265" t="str">
        <f t="shared" si="279"/>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77"/>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78"/>
        <v>0</v>
      </c>
      <c r="Y2005" s="263"/>
      <c r="Z2005" s="263"/>
      <c r="AB2005" s="265" t="str">
        <f t="shared" si="279"/>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77"/>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78"/>
        <v>0</v>
      </c>
      <c r="Y2006" s="263"/>
      <c r="Z2006" s="263"/>
      <c r="AB2006" s="265" t="str">
        <f t="shared" si="279"/>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77"/>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78"/>
        <v>0</v>
      </c>
      <c r="Y2007" s="263"/>
      <c r="Z2007" s="263"/>
      <c r="AB2007" s="265" t="str">
        <f t="shared" si="279"/>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77"/>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78"/>
        <v>0</v>
      </c>
      <c r="Y2008" s="263"/>
      <c r="Z2008" s="263"/>
      <c r="AB2008" s="265" t="str">
        <f t="shared" si="279"/>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77"/>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78"/>
        <v>0</v>
      </c>
      <c r="Y2009" s="263"/>
      <c r="Z2009" s="263"/>
      <c r="AB2009" s="265" t="str">
        <f t="shared" si="279"/>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77"/>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78"/>
        <v>0</v>
      </c>
      <c r="Y2010" s="263"/>
      <c r="Z2010" s="263"/>
      <c r="AB2010" s="265" t="str">
        <f t="shared" si="279"/>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77"/>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78"/>
        <v>0</v>
      </c>
      <c r="Y2011" s="263"/>
      <c r="Z2011" s="263"/>
      <c r="AB2011" s="265" t="str">
        <f t="shared" si="279"/>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0">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1">IF(AND(C2012="Smelter not listed",OR(LEN(D2012)=0,LEN(E2012)=0)),1,0)</f>
        <v>0</v>
      </c>
      <c r="Y2012" s="263"/>
      <c r="Z2012" s="263"/>
      <c r="AB2012" s="265" t="str">
        <f t="shared" ref="AB2012:AB2042" si="282">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0"/>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1"/>
        <v>0</v>
      </c>
      <c r="Y2013" s="263"/>
      <c r="Z2013" s="263"/>
      <c r="AB2013" s="265" t="str">
        <f t="shared" si="282"/>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0"/>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1"/>
        <v>0</v>
      </c>
      <c r="Y2014" s="263"/>
      <c r="Z2014" s="263"/>
      <c r="AB2014" s="265" t="str">
        <f t="shared" si="282"/>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0"/>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1"/>
        <v>0</v>
      </c>
      <c r="Y2015" s="263"/>
      <c r="Z2015" s="263"/>
      <c r="AB2015" s="265" t="str">
        <f t="shared" si="282"/>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0"/>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1"/>
        <v>0</v>
      </c>
      <c r="Y2016" s="263"/>
      <c r="Z2016" s="263"/>
      <c r="AB2016" s="265" t="str">
        <f t="shared" si="282"/>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0"/>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1"/>
        <v>0</v>
      </c>
      <c r="Y2017" s="263"/>
      <c r="Z2017" s="263"/>
      <c r="AB2017" s="265" t="str">
        <f t="shared" si="282"/>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0"/>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1"/>
        <v>0</v>
      </c>
      <c r="Y2018" s="263"/>
      <c r="Z2018" s="263"/>
      <c r="AB2018" s="265" t="str">
        <f t="shared" si="282"/>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0"/>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1"/>
        <v>0</v>
      </c>
      <c r="Y2019" s="263"/>
      <c r="Z2019" s="263"/>
      <c r="AB2019" s="265" t="str">
        <f t="shared" si="282"/>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0"/>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1"/>
        <v>0</v>
      </c>
      <c r="Y2020" s="263"/>
      <c r="Z2020" s="263"/>
      <c r="AB2020" s="265" t="str">
        <f t="shared" si="282"/>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0"/>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1"/>
        <v>0</v>
      </c>
      <c r="Y2021" s="263"/>
      <c r="Z2021" s="263"/>
      <c r="AB2021" s="265" t="str">
        <f t="shared" si="282"/>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0"/>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1"/>
        <v>0</v>
      </c>
      <c r="Y2022" s="263"/>
      <c r="Z2022" s="263"/>
      <c r="AB2022" s="265" t="str">
        <f t="shared" si="282"/>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0"/>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1"/>
        <v>0</v>
      </c>
      <c r="Y2023" s="263"/>
      <c r="Z2023" s="263"/>
      <c r="AB2023" s="265" t="str">
        <f t="shared" si="282"/>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0"/>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1"/>
        <v>0</v>
      </c>
      <c r="Y2024" s="263"/>
      <c r="Z2024" s="263"/>
      <c r="AB2024" s="265" t="str">
        <f t="shared" si="282"/>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0"/>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1"/>
        <v>0</v>
      </c>
      <c r="Y2025" s="263"/>
      <c r="Z2025" s="263"/>
      <c r="AB2025" s="265" t="str">
        <f t="shared" si="282"/>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0"/>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1"/>
        <v>0</v>
      </c>
      <c r="Y2026" s="263"/>
      <c r="Z2026" s="263"/>
      <c r="AB2026" s="265" t="str">
        <f t="shared" si="282"/>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0"/>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1"/>
        <v>0</v>
      </c>
      <c r="Y2027" s="263"/>
      <c r="Z2027" s="263"/>
      <c r="AB2027" s="265" t="str">
        <f t="shared" si="282"/>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0"/>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1"/>
        <v>0</v>
      </c>
      <c r="Y2028" s="263"/>
      <c r="Z2028" s="263"/>
      <c r="AB2028" s="265" t="str">
        <f t="shared" si="282"/>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0"/>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1"/>
        <v>0</v>
      </c>
      <c r="Y2029" s="263"/>
      <c r="Z2029" s="263"/>
      <c r="AB2029" s="265" t="str">
        <f t="shared" si="282"/>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0"/>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1"/>
        <v>0</v>
      </c>
      <c r="Y2030" s="263"/>
      <c r="Z2030" s="263"/>
      <c r="AB2030" s="265" t="str">
        <f t="shared" si="282"/>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0"/>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1"/>
        <v>0</v>
      </c>
      <c r="Y2031" s="263"/>
      <c r="Z2031" s="263"/>
      <c r="AB2031" s="265" t="str">
        <f t="shared" si="282"/>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0"/>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1"/>
        <v>0</v>
      </c>
      <c r="Y2032" s="263"/>
      <c r="Z2032" s="263"/>
      <c r="AB2032" s="265" t="str">
        <f t="shared" si="282"/>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0"/>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1"/>
        <v>0</v>
      </c>
      <c r="Y2033" s="263"/>
      <c r="Z2033" s="263"/>
      <c r="AB2033" s="265" t="str">
        <f t="shared" si="282"/>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0"/>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1"/>
        <v>0</v>
      </c>
      <c r="Y2034" s="263"/>
      <c r="Z2034" s="263"/>
      <c r="AB2034" s="265" t="str">
        <f t="shared" si="282"/>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0"/>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1"/>
        <v>0</v>
      </c>
      <c r="Y2035" s="263"/>
      <c r="Z2035" s="263"/>
      <c r="AB2035" s="265" t="str">
        <f t="shared" si="282"/>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0"/>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1"/>
        <v>0</v>
      </c>
      <c r="Y2036" s="263"/>
      <c r="Z2036" s="263"/>
      <c r="AB2036" s="265" t="str">
        <f t="shared" si="282"/>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0"/>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1"/>
        <v>0</v>
      </c>
      <c r="Y2037" s="263"/>
      <c r="Z2037" s="263"/>
      <c r="AB2037" s="265" t="str">
        <f t="shared" si="282"/>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0"/>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1"/>
        <v>0</v>
      </c>
      <c r="Y2038" s="263"/>
      <c r="Z2038" s="263"/>
      <c r="AB2038" s="265" t="str">
        <f t="shared" si="282"/>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0"/>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1"/>
        <v>0</v>
      </c>
      <c r="Y2039" s="263"/>
      <c r="Z2039" s="263"/>
      <c r="AB2039" s="265" t="str">
        <f t="shared" si="282"/>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0"/>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1"/>
        <v>0</v>
      </c>
      <c r="Y2040" s="263"/>
      <c r="Z2040" s="263"/>
      <c r="AB2040" s="265" t="str">
        <f t="shared" si="282"/>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0"/>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1"/>
        <v>0</v>
      </c>
      <c r="Y2041" s="263"/>
      <c r="Z2041" s="263"/>
      <c r="AB2041" s="265" t="str">
        <f t="shared" si="282"/>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0"/>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1"/>
        <v>0</v>
      </c>
      <c r="Y2042" s="263"/>
      <c r="Z2042" s="263"/>
      <c r="AB2042" s="265" t="str">
        <f t="shared" si="282"/>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3">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4">IF(AND(C2043="Smelter not listed",OR(LEN(D2043)=0,LEN(E2043)=0)),1,0)</f>
        <v>0</v>
      </c>
      <c r="Y2043" s="263"/>
      <c r="Z2043" s="263"/>
      <c r="AB2043" s="265" t="str">
        <f t="shared" ref="AB2043" si="285">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86">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87">IF(AND(C2044="Smelter not listed",OR(LEN(D2044)=0,LEN(E2044)=0)),1,0)</f>
        <v>0</v>
      </c>
      <c r="Y2044" s="263"/>
      <c r="Z2044" s="263"/>
      <c r="AB2044" s="265" t="str">
        <f t="shared" ref="AB2044:AB2075" si="288">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86"/>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87"/>
        <v>0</v>
      </c>
      <c r="Y2045" s="263"/>
      <c r="Z2045" s="263"/>
      <c r="AB2045" s="265" t="str">
        <f t="shared" si="288"/>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86"/>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87"/>
        <v>0</v>
      </c>
      <c r="Y2046" s="263"/>
      <c r="Z2046" s="263"/>
      <c r="AB2046" s="265" t="str">
        <f t="shared" si="288"/>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86"/>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87"/>
        <v>0</v>
      </c>
      <c r="Y2047" s="263"/>
      <c r="Z2047" s="263"/>
      <c r="AB2047" s="265" t="str">
        <f t="shared" si="288"/>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86"/>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87"/>
        <v>0</v>
      </c>
      <c r="Y2048" s="263"/>
      <c r="Z2048" s="263"/>
      <c r="AB2048" s="265" t="str">
        <f t="shared" si="288"/>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86"/>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87"/>
        <v>0</v>
      </c>
      <c r="Y2049" s="263"/>
      <c r="Z2049" s="263"/>
      <c r="AB2049" s="265" t="str">
        <f t="shared" si="288"/>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86"/>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87"/>
        <v>0</v>
      </c>
      <c r="Y2050" s="263"/>
      <c r="Z2050" s="263"/>
      <c r="AB2050" s="265" t="str">
        <f t="shared" si="288"/>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86"/>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87"/>
        <v>0</v>
      </c>
      <c r="Y2051" s="263"/>
      <c r="Z2051" s="263"/>
      <c r="AB2051" s="265" t="str">
        <f t="shared" si="288"/>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86"/>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87"/>
        <v>0</v>
      </c>
      <c r="Y2052" s="263"/>
      <c r="Z2052" s="263"/>
      <c r="AB2052" s="265" t="str">
        <f t="shared" si="288"/>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86"/>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87"/>
        <v>0</v>
      </c>
      <c r="Y2053" s="263"/>
      <c r="Z2053" s="263"/>
      <c r="AB2053" s="265" t="str">
        <f t="shared" si="288"/>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86"/>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87"/>
        <v>0</v>
      </c>
      <c r="Y2054" s="263"/>
      <c r="Z2054" s="263"/>
      <c r="AB2054" s="265" t="str">
        <f t="shared" si="288"/>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86"/>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87"/>
        <v>0</v>
      </c>
      <c r="Y2055" s="263"/>
      <c r="Z2055" s="263"/>
      <c r="AB2055" s="265" t="str">
        <f t="shared" si="288"/>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86"/>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87"/>
        <v>0</v>
      </c>
      <c r="Y2056" s="263"/>
      <c r="Z2056" s="263"/>
      <c r="AB2056" s="265" t="str">
        <f t="shared" si="288"/>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86"/>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87"/>
        <v>0</v>
      </c>
      <c r="Y2057" s="263"/>
      <c r="Z2057" s="263"/>
      <c r="AB2057" s="265" t="str">
        <f t="shared" si="288"/>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86"/>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87"/>
        <v>0</v>
      </c>
      <c r="Y2058" s="263"/>
      <c r="Z2058" s="263"/>
      <c r="AB2058" s="265" t="str">
        <f t="shared" si="288"/>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86"/>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87"/>
        <v>0</v>
      </c>
      <c r="Y2059" s="263"/>
      <c r="Z2059" s="263"/>
      <c r="AB2059" s="265" t="str">
        <f t="shared" si="288"/>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86"/>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87"/>
        <v>0</v>
      </c>
      <c r="Y2060" s="263"/>
      <c r="Z2060" s="263"/>
      <c r="AB2060" s="265" t="str">
        <f t="shared" si="288"/>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86"/>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87"/>
        <v>0</v>
      </c>
      <c r="Y2061" s="263"/>
      <c r="Z2061" s="263"/>
      <c r="AB2061" s="265" t="str">
        <f t="shared" si="288"/>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86"/>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87"/>
        <v>0</v>
      </c>
      <c r="Y2062" s="263"/>
      <c r="Z2062" s="263"/>
      <c r="AB2062" s="265" t="str">
        <f t="shared" si="288"/>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86"/>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87"/>
        <v>0</v>
      </c>
      <c r="Y2063" s="263"/>
      <c r="Z2063" s="263"/>
      <c r="AB2063" s="265" t="str">
        <f t="shared" si="288"/>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86"/>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87"/>
        <v>0</v>
      </c>
      <c r="Y2064" s="263"/>
      <c r="Z2064" s="263"/>
      <c r="AB2064" s="265" t="str">
        <f t="shared" si="288"/>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86"/>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87"/>
        <v>0</v>
      </c>
      <c r="Y2065" s="263"/>
      <c r="Z2065" s="263"/>
      <c r="AB2065" s="265" t="str">
        <f t="shared" si="288"/>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86"/>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87"/>
        <v>0</v>
      </c>
      <c r="Y2066" s="263"/>
      <c r="Z2066" s="263"/>
      <c r="AB2066" s="265" t="str">
        <f t="shared" si="288"/>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86"/>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87"/>
        <v>0</v>
      </c>
      <c r="Y2067" s="263"/>
      <c r="Z2067" s="263"/>
      <c r="AB2067" s="265" t="str">
        <f t="shared" si="288"/>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86"/>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87"/>
        <v>0</v>
      </c>
      <c r="Y2068" s="263"/>
      <c r="Z2068" s="263"/>
      <c r="AB2068" s="265" t="str">
        <f t="shared" si="288"/>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86"/>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87"/>
        <v>0</v>
      </c>
      <c r="Y2069" s="263"/>
      <c r="Z2069" s="263"/>
      <c r="AB2069" s="265" t="str">
        <f t="shared" si="288"/>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86"/>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87"/>
        <v>0</v>
      </c>
      <c r="Y2070" s="263"/>
      <c r="Z2070" s="263"/>
      <c r="AB2070" s="265" t="str">
        <f t="shared" si="288"/>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86"/>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87"/>
        <v>0</v>
      </c>
      <c r="Y2071" s="263"/>
      <c r="Z2071" s="263"/>
      <c r="AB2071" s="265" t="str">
        <f t="shared" si="288"/>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86"/>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87"/>
        <v>0</v>
      </c>
      <c r="Y2072" s="263"/>
      <c r="Z2072" s="263"/>
      <c r="AB2072" s="265" t="str">
        <f t="shared" si="288"/>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86"/>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87"/>
        <v>0</v>
      </c>
      <c r="Y2073" s="263"/>
      <c r="Z2073" s="263"/>
      <c r="AB2073" s="265" t="str">
        <f t="shared" si="288"/>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86"/>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87"/>
        <v>0</v>
      </c>
      <c r="Y2074" s="263"/>
      <c r="Z2074" s="263"/>
      <c r="AB2074" s="265" t="str">
        <f t="shared" si="288"/>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86"/>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87"/>
        <v>0</v>
      </c>
      <c r="Y2075" s="263"/>
      <c r="Z2075" s="263"/>
      <c r="AB2075" s="265" t="str">
        <f t="shared" si="288"/>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89">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0">IF(AND(C2076="Smelter not listed",OR(LEN(D2076)=0,LEN(E2076)=0)),1,0)</f>
        <v>0</v>
      </c>
      <c r="Y2076" s="263"/>
      <c r="Z2076" s="263"/>
      <c r="AB2076" s="265" t="str">
        <f t="shared" ref="AB2076:AB2106" si="291">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89"/>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0"/>
        <v>0</v>
      </c>
      <c r="Y2077" s="263"/>
      <c r="Z2077" s="263"/>
      <c r="AB2077" s="265" t="str">
        <f t="shared" si="291"/>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89"/>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0"/>
        <v>0</v>
      </c>
      <c r="Y2078" s="263"/>
      <c r="Z2078" s="263"/>
      <c r="AB2078" s="265" t="str">
        <f t="shared" si="291"/>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89"/>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0"/>
        <v>0</v>
      </c>
      <c r="Y2079" s="263"/>
      <c r="Z2079" s="263"/>
      <c r="AB2079" s="265" t="str">
        <f t="shared" si="291"/>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89"/>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0"/>
        <v>0</v>
      </c>
      <c r="Y2080" s="263"/>
      <c r="Z2080" s="263"/>
      <c r="AB2080" s="265" t="str">
        <f t="shared" si="291"/>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89"/>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0"/>
        <v>0</v>
      </c>
      <c r="Y2081" s="263"/>
      <c r="Z2081" s="263"/>
      <c r="AB2081" s="265" t="str">
        <f t="shared" si="291"/>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89"/>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0"/>
        <v>0</v>
      </c>
      <c r="Y2082" s="263"/>
      <c r="Z2082" s="263"/>
      <c r="AB2082" s="265" t="str">
        <f t="shared" si="291"/>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89"/>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0"/>
        <v>0</v>
      </c>
      <c r="Y2083" s="263"/>
      <c r="Z2083" s="263"/>
      <c r="AB2083" s="265" t="str">
        <f t="shared" si="291"/>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89"/>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0"/>
        <v>0</v>
      </c>
      <c r="Y2084" s="263"/>
      <c r="Z2084" s="263"/>
      <c r="AB2084" s="265" t="str">
        <f t="shared" si="291"/>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89"/>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0"/>
        <v>0</v>
      </c>
      <c r="Y2085" s="263"/>
      <c r="Z2085" s="263"/>
      <c r="AB2085" s="265" t="str">
        <f t="shared" si="291"/>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89"/>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0"/>
        <v>0</v>
      </c>
      <c r="Y2086" s="263"/>
      <c r="Z2086" s="263"/>
      <c r="AB2086" s="265" t="str">
        <f t="shared" si="291"/>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89"/>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0"/>
        <v>0</v>
      </c>
      <c r="Y2087" s="263"/>
      <c r="Z2087" s="263"/>
      <c r="AB2087" s="265" t="str">
        <f t="shared" si="291"/>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89"/>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0"/>
        <v>0</v>
      </c>
      <c r="Y2088" s="263"/>
      <c r="Z2088" s="263"/>
      <c r="AB2088" s="265" t="str">
        <f t="shared" si="291"/>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89"/>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0"/>
        <v>0</v>
      </c>
      <c r="Y2089" s="263"/>
      <c r="Z2089" s="263"/>
      <c r="AB2089" s="265" t="str">
        <f t="shared" si="291"/>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89"/>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0"/>
        <v>0</v>
      </c>
      <c r="Y2090" s="263"/>
      <c r="Z2090" s="263"/>
      <c r="AB2090" s="265" t="str">
        <f t="shared" si="291"/>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89"/>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0"/>
        <v>0</v>
      </c>
      <c r="Y2091" s="263"/>
      <c r="Z2091" s="263"/>
      <c r="AB2091" s="265" t="str">
        <f t="shared" si="291"/>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89"/>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0"/>
        <v>0</v>
      </c>
      <c r="Y2092" s="263"/>
      <c r="Z2092" s="263"/>
      <c r="AB2092" s="265" t="str">
        <f t="shared" si="291"/>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89"/>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0"/>
        <v>0</v>
      </c>
      <c r="Y2093" s="263"/>
      <c r="Z2093" s="263"/>
      <c r="AB2093" s="265" t="str">
        <f t="shared" si="291"/>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89"/>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0"/>
        <v>0</v>
      </c>
      <c r="Y2094" s="263"/>
      <c r="Z2094" s="263"/>
      <c r="AB2094" s="265" t="str">
        <f t="shared" si="291"/>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89"/>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0"/>
        <v>0</v>
      </c>
      <c r="Y2095" s="263"/>
      <c r="Z2095" s="263"/>
      <c r="AB2095" s="265" t="str">
        <f t="shared" si="291"/>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89"/>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0"/>
        <v>0</v>
      </c>
      <c r="Y2096" s="263"/>
      <c r="Z2096" s="263"/>
      <c r="AB2096" s="265" t="str">
        <f t="shared" si="291"/>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89"/>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0"/>
        <v>0</v>
      </c>
      <c r="Y2097" s="263"/>
      <c r="Z2097" s="263"/>
      <c r="AB2097" s="265" t="str">
        <f t="shared" si="291"/>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89"/>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0"/>
        <v>0</v>
      </c>
      <c r="Y2098" s="263"/>
      <c r="Z2098" s="263"/>
      <c r="AB2098" s="265" t="str">
        <f t="shared" si="291"/>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89"/>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0"/>
        <v>0</v>
      </c>
      <c r="Y2099" s="263"/>
      <c r="Z2099" s="263"/>
      <c r="AB2099" s="265" t="str">
        <f t="shared" si="291"/>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89"/>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0"/>
        <v>0</v>
      </c>
      <c r="Y2100" s="263"/>
      <c r="Z2100" s="263"/>
      <c r="AB2100" s="265" t="str">
        <f t="shared" si="291"/>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89"/>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0"/>
        <v>0</v>
      </c>
      <c r="Y2101" s="263"/>
      <c r="Z2101" s="263"/>
      <c r="AB2101" s="265" t="str">
        <f t="shared" si="291"/>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89"/>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0"/>
        <v>0</v>
      </c>
      <c r="Y2102" s="263"/>
      <c r="Z2102" s="263"/>
      <c r="AB2102" s="265" t="str">
        <f t="shared" si="291"/>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89"/>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0"/>
        <v>0</v>
      </c>
      <c r="Y2103" s="263"/>
      <c r="Z2103" s="263"/>
      <c r="AB2103" s="265" t="str">
        <f t="shared" si="291"/>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89"/>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0"/>
        <v>0</v>
      </c>
      <c r="Y2104" s="263"/>
      <c r="Z2104" s="263"/>
      <c r="AB2104" s="265" t="str">
        <f t="shared" si="291"/>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89"/>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0"/>
        <v>0</v>
      </c>
      <c r="Y2105" s="263"/>
      <c r="Z2105" s="263"/>
      <c r="AB2105" s="265" t="str">
        <f t="shared" si="291"/>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89"/>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0"/>
        <v>0</v>
      </c>
      <c r="Y2106" s="263"/>
      <c r="Z2106" s="263"/>
      <c r="AB2106" s="265" t="str">
        <f t="shared" si="291"/>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2">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3">IF(AND(C2107="Smelter not listed",OR(LEN(D2107)=0,LEN(E2107)=0)),1,0)</f>
        <v>0</v>
      </c>
      <c r="Y2107" s="263"/>
      <c r="Z2107" s="263"/>
      <c r="AB2107" s="265" t="str">
        <f t="shared" ref="AB2107" si="294">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295">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296">IF(AND(C2108="Smelter not listed",OR(LEN(D2108)=0,LEN(E2108)=0)),1,0)</f>
        <v>0</v>
      </c>
      <c r="Y2108" s="263"/>
      <c r="Z2108" s="263"/>
      <c r="AB2108" s="265" t="str">
        <f t="shared" ref="AB2108:AB2139" si="297">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295"/>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296"/>
        <v>0</v>
      </c>
      <c r="Y2109" s="263"/>
      <c r="Z2109" s="263"/>
      <c r="AB2109" s="265" t="str">
        <f t="shared" si="297"/>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295"/>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296"/>
        <v>0</v>
      </c>
      <c r="Y2110" s="263"/>
      <c r="Z2110" s="263"/>
      <c r="AB2110" s="265" t="str">
        <f t="shared" si="297"/>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295"/>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296"/>
        <v>0</v>
      </c>
      <c r="Y2111" s="263"/>
      <c r="Z2111" s="263"/>
      <c r="AB2111" s="265" t="str">
        <f t="shared" si="297"/>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295"/>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296"/>
        <v>0</v>
      </c>
      <c r="Y2112" s="263"/>
      <c r="Z2112" s="263"/>
      <c r="AB2112" s="265" t="str">
        <f t="shared" si="297"/>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295"/>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296"/>
        <v>0</v>
      </c>
      <c r="Y2113" s="263"/>
      <c r="Z2113" s="263"/>
      <c r="AB2113" s="265" t="str">
        <f t="shared" si="297"/>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295"/>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296"/>
        <v>0</v>
      </c>
      <c r="Y2114" s="263"/>
      <c r="Z2114" s="263"/>
      <c r="AB2114" s="265" t="str">
        <f t="shared" si="297"/>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295"/>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296"/>
        <v>0</v>
      </c>
      <c r="Y2115" s="263"/>
      <c r="Z2115" s="263"/>
      <c r="AB2115" s="265" t="str">
        <f t="shared" si="297"/>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295"/>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296"/>
        <v>0</v>
      </c>
      <c r="Y2116" s="263"/>
      <c r="Z2116" s="263"/>
      <c r="AB2116" s="265" t="str">
        <f t="shared" si="297"/>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295"/>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296"/>
        <v>0</v>
      </c>
      <c r="Y2117" s="263"/>
      <c r="Z2117" s="263"/>
      <c r="AB2117" s="265" t="str">
        <f t="shared" si="297"/>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295"/>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296"/>
        <v>0</v>
      </c>
      <c r="Y2118" s="263"/>
      <c r="Z2118" s="263"/>
      <c r="AB2118" s="265" t="str">
        <f t="shared" si="297"/>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295"/>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296"/>
        <v>0</v>
      </c>
      <c r="Y2119" s="263"/>
      <c r="Z2119" s="263"/>
      <c r="AB2119" s="265" t="str">
        <f t="shared" si="297"/>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295"/>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296"/>
        <v>0</v>
      </c>
      <c r="Y2120" s="263"/>
      <c r="Z2120" s="263"/>
      <c r="AB2120" s="265" t="str">
        <f t="shared" si="297"/>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295"/>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296"/>
        <v>0</v>
      </c>
      <c r="Y2121" s="263"/>
      <c r="Z2121" s="263"/>
      <c r="AB2121" s="265" t="str">
        <f t="shared" si="297"/>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295"/>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296"/>
        <v>0</v>
      </c>
      <c r="Y2122" s="263"/>
      <c r="Z2122" s="263"/>
      <c r="AB2122" s="265" t="str">
        <f t="shared" si="297"/>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295"/>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296"/>
        <v>0</v>
      </c>
      <c r="Y2123" s="263"/>
      <c r="Z2123" s="263"/>
      <c r="AB2123" s="265" t="str">
        <f t="shared" si="297"/>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295"/>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296"/>
        <v>0</v>
      </c>
      <c r="Y2124" s="263"/>
      <c r="Z2124" s="263"/>
      <c r="AB2124" s="265" t="str">
        <f t="shared" si="297"/>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295"/>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296"/>
        <v>0</v>
      </c>
      <c r="Y2125" s="263"/>
      <c r="Z2125" s="263"/>
      <c r="AB2125" s="265" t="str">
        <f t="shared" si="297"/>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295"/>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296"/>
        <v>0</v>
      </c>
      <c r="Y2126" s="263"/>
      <c r="Z2126" s="263"/>
      <c r="AB2126" s="265" t="str">
        <f t="shared" si="297"/>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295"/>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296"/>
        <v>0</v>
      </c>
      <c r="Y2127" s="263"/>
      <c r="Z2127" s="263"/>
      <c r="AB2127" s="265" t="str">
        <f t="shared" si="297"/>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295"/>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296"/>
        <v>0</v>
      </c>
      <c r="Y2128" s="263"/>
      <c r="Z2128" s="263"/>
      <c r="AB2128" s="265" t="str">
        <f t="shared" si="297"/>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295"/>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296"/>
        <v>0</v>
      </c>
      <c r="Y2129" s="263"/>
      <c r="Z2129" s="263"/>
      <c r="AB2129" s="265" t="str">
        <f t="shared" si="297"/>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295"/>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296"/>
        <v>0</v>
      </c>
      <c r="Y2130" s="263"/>
      <c r="Z2130" s="263"/>
      <c r="AB2130" s="265" t="str">
        <f t="shared" si="297"/>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295"/>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296"/>
        <v>0</v>
      </c>
      <c r="Y2131" s="263"/>
      <c r="Z2131" s="263"/>
      <c r="AB2131" s="265" t="str">
        <f t="shared" si="297"/>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295"/>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296"/>
        <v>0</v>
      </c>
      <c r="Y2132" s="263"/>
      <c r="Z2132" s="263"/>
      <c r="AB2132" s="265" t="str">
        <f t="shared" si="297"/>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295"/>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296"/>
        <v>0</v>
      </c>
      <c r="Y2133" s="263"/>
      <c r="Z2133" s="263"/>
      <c r="AB2133" s="265" t="str">
        <f t="shared" si="297"/>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295"/>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296"/>
        <v>0</v>
      </c>
      <c r="Y2134" s="263"/>
      <c r="Z2134" s="263"/>
      <c r="AB2134" s="265" t="str">
        <f t="shared" si="297"/>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295"/>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296"/>
        <v>0</v>
      </c>
      <c r="Y2135" s="263"/>
      <c r="Z2135" s="263"/>
      <c r="AB2135" s="265" t="str">
        <f t="shared" si="297"/>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295"/>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296"/>
        <v>0</v>
      </c>
      <c r="Y2136" s="263"/>
      <c r="Z2136" s="263"/>
      <c r="AB2136" s="265" t="str">
        <f t="shared" si="297"/>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295"/>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296"/>
        <v>0</v>
      </c>
      <c r="Y2137" s="263"/>
      <c r="Z2137" s="263"/>
      <c r="AB2137" s="265" t="str">
        <f t="shared" si="297"/>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295"/>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296"/>
        <v>0</v>
      </c>
      <c r="Y2138" s="263"/>
      <c r="Z2138" s="263"/>
      <c r="AB2138" s="265" t="str">
        <f t="shared" si="297"/>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295"/>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296"/>
        <v>0</v>
      </c>
      <c r="Y2139" s="263"/>
      <c r="Z2139" s="263"/>
      <c r="AB2139" s="265" t="str">
        <f t="shared" si="297"/>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298">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299">IF(AND(C2140="Smelter not listed",OR(LEN(D2140)=0,LEN(E2140)=0)),1,0)</f>
        <v>0</v>
      </c>
      <c r="Y2140" s="263"/>
      <c r="Z2140" s="263"/>
      <c r="AB2140" s="265" t="str">
        <f t="shared" ref="AB2140:AB2170" si="300">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298"/>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299"/>
        <v>0</v>
      </c>
      <c r="Y2141" s="263"/>
      <c r="Z2141" s="263"/>
      <c r="AB2141" s="265" t="str">
        <f t="shared" si="300"/>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298"/>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299"/>
        <v>0</v>
      </c>
      <c r="Y2142" s="263"/>
      <c r="Z2142" s="263"/>
      <c r="AB2142" s="265" t="str">
        <f t="shared" si="300"/>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298"/>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299"/>
        <v>0</v>
      </c>
      <c r="Y2143" s="263"/>
      <c r="Z2143" s="263"/>
      <c r="AB2143" s="265" t="str">
        <f t="shared" si="300"/>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298"/>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299"/>
        <v>0</v>
      </c>
      <c r="Y2144" s="263"/>
      <c r="Z2144" s="263"/>
      <c r="AB2144" s="265" t="str">
        <f t="shared" si="300"/>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298"/>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299"/>
        <v>0</v>
      </c>
      <c r="Y2145" s="263"/>
      <c r="Z2145" s="263"/>
      <c r="AB2145" s="265" t="str">
        <f t="shared" si="300"/>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298"/>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299"/>
        <v>0</v>
      </c>
      <c r="Y2146" s="263"/>
      <c r="Z2146" s="263"/>
      <c r="AB2146" s="265" t="str">
        <f t="shared" si="300"/>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298"/>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299"/>
        <v>0</v>
      </c>
      <c r="Y2147" s="263"/>
      <c r="Z2147" s="263"/>
      <c r="AB2147" s="265" t="str">
        <f t="shared" si="300"/>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298"/>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299"/>
        <v>0</v>
      </c>
      <c r="Y2148" s="263"/>
      <c r="Z2148" s="263"/>
      <c r="AB2148" s="265" t="str">
        <f t="shared" si="300"/>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298"/>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299"/>
        <v>0</v>
      </c>
      <c r="Y2149" s="263"/>
      <c r="Z2149" s="263"/>
      <c r="AB2149" s="265" t="str">
        <f t="shared" si="300"/>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298"/>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299"/>
        <v>0</v>
      </c>
      <c r="Y2150" s="263"/>
      <c r="Z2150" s="263"/>
      <c r="AB2150" s="265" t="str">
        <f t="shared" si="300"/>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298"/>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299"/>
        <v>0</v>
      </c>
      <c r="Y2151" s="263"/>
      <c r="Z2151" s="263"/>
      <c r="AB2151" s="265" t="str">
        <f t="shared" si="300"/>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298"/>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299"/>
        <v>0</v>
      </c>
      <c r="Y2152" s="263"/>
      <c r="Z2152" s="263"/>
      <c r="AB2152" s="265" t="str">
        <f t="shared" si="300"/>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298"/>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299"/>
        <v>0</v>
      </c>
      <c r="Y2153" s="263"/>
      <c r="Z2153" s="263"/>
      <c r="AB2153" s="265" t="str">
        <f t="shared" si="300"/>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298"/>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299"/>
        <v>0</v>
      </c>
      <c r="Y2154" s="263"/>
      <c r="Z2154" s="263"/>
      <c r="AB2154" s="265" t="str">
        <f t="shared" si="300"/>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298"/>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299"/>
        <v>0</v>
      </c>
      <c r="Y2155" s="263"/>
      <c r="Z2155" s="263"/>
      <c r="AB2155" s="265" t="str">
        <f t="shared" si="300"/>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298"/>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299"/>
        <v>0</v>
      </c>
      <c r="Y2156" s="263"/>
      <c r="Z2156" s="263"/>
      <c r="AB2156" s="265" t="str">
        <f t="shared" si="300"/>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298"/>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299"/>
        <v>0</v>
      </c>
      <c r="Y2157" s="263"/>
      <c r="Z2157" s="263"/>
      <c r="AB2157" s="265" t="str">
        <f t="shared" si="300"/>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298"/>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299"/>
        <v>0</v>
      </c>
      <c r="Y2158" s="263"/>
      <c r="Z2158" s="263"/>
      <c r="AB2158" s="265" t="str">
        <f t="shared" si="300"/>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298"/>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299"/>
        <v>0</v>
      </c>
      <c r="Y2159" s="263"/>
      <c r="Z2159" s="263"/>
      <c r="AB2159" s="265" t="str">
        <f t="shared" si="300"/>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298"/>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299"/>
        <v>0</v>
      </c>
      <c r="Y2160" s="263"/>
      <c r="Z2160" s="263"/>
      <c r="AB2160" s="265" t="str">
        <f t="shared" si="300"/>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298"/>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299"/>
        <v>0</v>
      </c>
      <c r="Y2161" s="263"/>
      <c r="Z2161" s="263"/>
      <c r="AB2161" s="265" t="str">
        <f t="shared" si="300"/>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298"/>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299"/>
        <v>0</v>
      </c>
      <c r="Y2162" s="263"/>
      <c r="Z2162" s="263"/>
      <c r="AB2162" s="265" t="str">
        <f t="shared" si="300"/>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298"/>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299"/>
        <v>0</v>
      </c>
      <c r="Y2163" s="263"/>
      <c r="Z2163" s="263"/>
      <c r="AB2163" s="265" t="str">
        <f t="shared" si="300"/>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298"/>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299"/>
        <v>0</v>
      </c>
      <c r="Y2164" s="263"/>
      <c r="Z2164" s="263"/>
      <c r="AB2164" s="265" t="str">
        <f t="shared" si="300"/>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298"/>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299"/>
        <v>0</v>
      </c>
      <c r="Y2165" s="263"/>
      <c r="Z2165" s="263"/>
      <c r="AB2165" s="265" t="str">
        <f t="shared" si="300"/>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298"/>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299"/>
        <v>0</v>
      </c>
      <c r="Y2166" s="263"/>
      <c r="Z2166" s="263"/>
      <c r="AB2166" s="265" t="str">
        <f t="shared" si="300"/>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298"/>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299"/>
        <v>0</v>
      </c>
      <c r="Y2167" s="263"/>
      <c r="Z2167" s="263"/>
      <c r="AB2167" s="265" t="str">
        <f t="shared" si="300"/>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298"/>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299"/>
        <v>0</v>
      </c>
      <c r="Y2168" s="263"/>
      <c r="Z2168" s="263"/>
      <c r="AB2168" s="265" t="str">
        <f t="shared" si="300"/>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298"/>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299"/>
        <v>0</v>
      </c>
      <c r="Y2169" s="263"/>
      <c r="Z2169" s="263"/>
      <c r="AB2169" s="265" t="str">
        <f t="shared" si="300"/>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298"/>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299"/>
        <v>0</v>
      </c>
      <c r="Y2170" s="263"/>
      <c r="Z2170" s="263"/>
      <c r="AB2170" s="265" t="str">
        <f t="shared" si="300"/>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1">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2">IF(AND(C2171="Smelter not listed",OR(LEN(D2171)=0,LEN(E2171)=0)),1,0)</f>
        <v>0</v>
      </c>
      <c r="Y2171" s="263"/>
      <c r="Z2171" s="263"/>
      <c r="AB2171" s="265" t="str">
        <f t="shared" ref="AB2171" si="303">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4">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05">IF(AND(C2172="Smelter not listed",OR(LEN(D2172)=0,LEN(E2172)=0)),1,0)</f>
        <v>0</v>
      </c>
      <c r="Y2172" s="263"/>
      <c r="Z2172" s="263"/>
      <c r="AB2172" s="265" t="str">
        <f t="shared" ref="AB2172:AB2203" si="306">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4"/>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05"/>
        <v>0</v>
      </c>
      <c r="Y2173" s="263"/>
      <c r="Z2173" s="263"/>
      <c r="AB2173" s="265" t="str">
        <f t="shared" si="306"/>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4"/>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05"/>
        <v>0</v>
      </c>
      <c r="Y2174" s="263"/>
      <c r="Z2174" s="263"/>
      <c r="AB2174" s="265" t="str">
        <f t="shared" si="306"/>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4"/>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05"/>
        <v>0</v>
      </c>
      <c r="Y2175" s="263"/>
      <c r="Z2175" s="263"/>
      <c r="AB2175" s="265" t="str">
        <f t="shared" si="306"/>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4"/>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05"/>
        <v>0</v>
      </c>
      <c r="Y2176" s="263"/>
      <c r="Z2176" s="263"/>
      <c r="AB2176" s="265" t="str">
        <f t="shared" si="306"/>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4"/>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05"/>
        <v>0</v>
      </c>
      <c r="Y2177" s="263"/>
      <c r="Z2177" s="263"/>
      <c r="AB2177" s="265" t="str">
        <f t="shared" si="306"/>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4"/>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05"/>
        <v>0</v>
      </c>
      <c r="Y2178" s="263"/>
      <c r="Z2178" s="263"/>
      <c r="AB2178" s="265" t="str">
        <f t="shared" si="306"/>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4"/>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05"/>
        <v>0</v>
      </c>
      <c r="Y2179" s="263"/>
      <c r="Z2179" s="263"/>
      <c r="AB2179" s="265" t="str">
        <f t="shared" si="306"/>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4"/>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05"/>
        <v>0</v>
      </c>
      <c r="Y2180" s="263"/>
      <c r="Z2180" s="263"/>
      <c r="AB2180" s="265" t="str">
        <f t="shared" si="306"/>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4"/>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05"/>
        <v>0</v>
      </c>
      <c r="Y2181" s="263"/>
      <c r="Z2181" s="263"/>
      <c r="AB2181" s="265" t="str">
        <f t="shared" si="306"/>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4"/>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05"/>
        <v>0</v>
      </c>
      <c r="Y2182" s="263"/>
      <c r="Z2182" s="263"/>
      <c r="AB2182" s="265" t="str">
        <f t="shared" si="306"/>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4"/>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05"/>
        <v>0</v>
      </c>
      <c r="Y2183" s="263"/>
      <c r="Z2183" s="263"/>
      <c r="AB2183" s="265" t="str">
        <f t="shared" si="306"/>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4"/>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05"/>
        <v>0</v>
      </c>
      <c r="Y2184" s="263"/>
      <c r="Z2184" s="263"/>
      <c r="AB2184" s="265" t="str">
        <f t="shared" si="306"/>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4"/>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05"/>
        <v>0</v>
      </c>
      <c r="Y2185" s="263"/>
      <c r="Z2185" s="263"/>
      <c r="AB2185" s="265" t="str">
        <f t="shared" si="306"/>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4"/>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05"/>
        <v>0</v>
      </c>
      <c r="Y2186" s="263"/>
      <c r="Z2186" s="263"/>
      <c r="AB2186" s="265" t="str">
        <f t="shared" si="306"/>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4"/>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05"/>
        <v>0</v>
      </c>
      <c r="Y2187" s="263"/>
      <c r="Z2187" s="263"/>
      <c r="AB2187" s="265" t="str">
        <f t="shared" si="306"/>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4"/>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05"/>
        <v>0</v>
      </c>
      <c r="Y2188" s="263"/>
      <c r="Z2188" s="263"/>
      <c r="AB2188" s="265" t="str">
        <f t="shared" si="306"/>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4"/>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05"/>
        <v>0</v>
      </c>
      <c r="Y2189" s="263"/>
      <c r="Z2189" s="263"/>
      <c r="AB2189" s="265" t="str">
        <f t="shared" si="306"/>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4"/>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05"/>
        <v>0</v>
      </c>
      <c r="Y2190" s="263"/>
      <c r="Z2190" s="263"/>
      <c r="AB2190" s="265" t="str">
        <f t="shared" si="306"/>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4"/>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05"/>
        <v>0</v>
      </c>
      <c r="Y2191" s="263"/>
      <c r="Z2191" s="263"/>
      <c r="AB2191" s="265" t="str">
        <f t="shared" si="306"/>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4"/>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05"/>
        <v>0</v>
      </c>
      <c r="Y2192" s="263"/>
      <c r="Z2192" s="263"/>
      <c r="AB2192" s="265" t="str">
        <f t="shared" si="306"/>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4"/>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05"/>
        <v>0</v>
      </c>
      <c r="Y2193" s="263"/>
      <c r="Z2193" s="263"/>
      <c r="AB2193" s="265" t="str">
        <f t="shared" si="306"/>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4"/>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05"/>
        <v>0</v>
      </c>
      <c r="Y2194" s="263"/>
      <c r="Z2194" s="263"/>
      <c r="AB2194" s="265" t="str">
        <f t="shared" si="306"/>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4"/>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05"/>
        <v>0</v>
      </c>
      <c r="Y2195" s="263"/>
      <c r="Z2195" s="263"/>
      <c r="AB2195" s="265" t="str">
        <f t="shared" si="306"/>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4"/>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05"/>
        <v>0</v>
      </c>
      <c r="Y2196" s="263"/>
      <c r="Z2196" s="263"/>
      <c r="AB2196" s="265" t="str">
        <f t="shared" si="306"/>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4"/>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05"/>
        <v>0</v>
      </c>
      <c r="Y2197" s="263"/>
      <c r="Z2197" s="263"/>
      <c r="AB2197" s="265" t="str">
        <f t="shared" si="306"/>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4"/>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05"/>
        <v>0</v>
      </c>
      <c r="Y2198" s="263"/>
      <c r="Z2198" s="263"/>
      <c r="AB2198" s="265" t="str">
        <f t="shared" si="306"/>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4"/>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05"/>
        <v>0</v>
      </c>
      <c r="Y2199" s="263"/>
      <c r="Z2199" s="263"/>
      <c r="AB2199" s="265" t="str">
        <f t="shared" si="306"/>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4"/>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05"/>
        <v>0</v>
      </c>
      <c r="Y2200" s="263"/>
      <c r="Z2200" s="263"/>
      <c r="AB2200" s="265" t="str">
        <f t="shared" si="306"/>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4"/>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05"/>
        <v>0</v>
      </c>
      <c r="Y2201" s="263"/>
      <c r="Z2201" s="263"/>
      <c r="AB2201" s="265" t="str">
        <f t="shared" si="306"/>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4"/>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05"/>
        <v>0</v>
      </c>
      <c r="Y2202" s="263"/>
      <c r="Z2202" s="263"/>
      <c r="AB2202" s="265" t="str">
        <f t="shared" si="306"/>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4"/>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05"/>
        <v>0</v>
      </c>
      <c r="Y2203" s="263"/>
      <c r="Z2203" s="263"/>
      <c r="AB2203" s="265" t="str">
        <f t="shared" si="306"/>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07">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08">IF(AND(C2204="Smelter not listed",OR(LEN(D2204)=0,LEN(E2204)=0)),1,0)</f>
        <v>0</v>
      </c>
      <c r="Y2204" s="263"/>
      <c r="Z2204" s="263"/>
      <c r="AB2204" s="265" t="str">
        <f t="shared" ref="AB2204:AB2234" si="309">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07"/>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08"/>
        <v>0</v>
      </c>
      <c r="Y2205" s="263"/>
      <c r="Z2205" s="263"/>
      <c r="AB2205" s="265" t="str">
        <f t="shared" si="309"/>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07"/>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08"/>
        <v>0</v>
      </c>
      <c r="Y2206" s="263"/>
      <c r="Z2206" s="263"/>
      <c r="AB2206" s="265" t="str">
        <f t="shared" si="309"/>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07"/>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08"/>
        <v>0</v>
      </c>
      <c r="Y2207" s="263"/>
      <c r="Z2207" s="263"/>
      <c r="AB2207" s="265" t="str">
        <f t="shared" si="309"/>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07"/>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08"/>
        <v>0</v>
      </c>
      <c r="Y2208" s="263"/>
      <c r="Z2208" s="263"/>
      <c r="AB2208" s="265" t="str">
        <f t="shared" si="309"/>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07"/>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08"/>
        <v>0</v>
      </c>
      <c r="Y2209" s="263"/>
      <c r="Z2209" s="263"/>
      <c r="AB2209" s="265" t="str">
        <f t="shared" si="309"/>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07"/>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08"/>
        <v>0</v>
      </c>
      <c r="Y2210" s="263"/>
      <c r="Z2210" s="263"/>
      <c r="AB2210" s="265" t="str">
        <f t="shared" si="309"/>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07"/>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08"/>
        <v>0</v>
      </c>
      <c r="Y2211" s="263"/>
      <c r="Z2211" s="263"/>
      <c r="AB2211" s="265" t="str">
        <f t="shared" si="309"/>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07"/>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08"/>
        <v>0</v>
      </c>
      <c r="Y2212" s="263"/>
      <c r="Z2212" s="263"/>
      <c r="AB2212" s="265" t="str">
        <f t="shared" si="309"/>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07"/>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08"/>
        <v>0</v>
      </c>
      <c r="Y2213" s="263"/>
      <c r="Z2213" s="263"/>
      <c r="AB2213" s="265" t="str">
        <f t="shared" si="309"/>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07"/>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08"/>
        <v>0</v>
      </c>
      <c r="Y2214" s="263"/>
      <c r="Z2214" s="263"/>
      <c r="AB2214" s="265" t="str">
        <f t="shared" si="309"/>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07"/>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08"/>
        <v>0</v>
      </c>
      <c r="Y2215" s="263"/>
      <c r="Z2215" s="263"/>
      <c r="AB2215" s="265" t="str">
        <f t="shared" si="309"/>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07"/>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08"/>
        <v>0</v>
      </c>
      <c r="Y2216" s="263"/>
      <c r="Z2216" s="263"/>
      <c r="AB2216" s="265" t="str">
        <f t="shared" si="309"/>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07"/>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08"/>
        <v>0</v>
      </c>
      <c r="Y2217" s="263"/>
      <c r="Z2217" s="263"/>
      <c r="AB2217" s="265" t="str">
        <f t="shared" si="309"/>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07"/>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08"/>
        <v>0</v>
      </c>
      <c r="Y2218" s="263"/>
      <c r="Z2218" s="263"/>
      <c r="AB2218" s="265" t="str">
        <f t="shared" si="309"/>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07"/>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08"/>
        <v>0</v>
      </c>
      <c r="Y2219" s="263"/>
      <c r="Z2219" s="263"/>
      <c r="AB2219" s="265" t="str">
        <f t="shared" si="309"/>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07"/>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08"/>
        <v>0</v>
      </c>
      <c r="Y2220" s="263"/>
      <c r="Z2220" s="263"/>
      <c r="AB2220" s="265" t="str">
        <f t="shared" si="309"/>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07"/>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08"/>
        <v>0</v>
      </c>
      <c r="Y2221" s="263"/>
      <c r="Z2221" s="263"/>
      <c r="AB2221" s="265" t="str">
        <f t="shared" si="309"/>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07"/>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08"/>
        <v>0</v>
      </c>
      <c r="Y2222" s="263"/>
      <c r="Z2222" s="263"/>
      <c r="AB2222" s="265" t="str">
        <f t="shared" si="309"/>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07"/>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08"/>
        <v>0</v>
      </c>
      <c r="Y2223" s="263"/>
      <c r="Z2223" s="263"/>
      <c r="AB2223" s="265" t="str">
        <f t="shared" si="309"/>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07"/>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08"/>
        <v>0</v>
      </c>
      <c r="Y2224" s="263"/>
      <c r="Z2224" s="263"/>
      <c r="AB2224" s="265" t="str">
        <f t="shared" si="309"/>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07"/>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08"/>
        <v>0</v>
      </c>
      <c r="Y2225" s="263"/>
      <c r="Z2225" s="263"/>
      <c r="AB2225" s="265" t="str">
        <f t="shared" si="309"/>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07"/>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08"/>
        <v>0</v>
      </c>
      <c r="Y2226" s="263"/>
      <c r="Z2226" s="263"/>
      <c r="AB2226" s="265" t="str">
        <f t="shared" si="309"/>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07"/>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08"/>
        <v>0</v>
      </c>
      <c r="Y2227" s="263"/>
      <c r="Z2227" s="263"/>
      <c r="AB2227" s="265" t="str">
        <f t="shared" si="309"/>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07"/>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08"/>
        <v>0</v>
      </c>
      <c r="Y2228" s="263"/>
      <c r="Z2228" s="263"/>
      <c r="AB2228" s="265" t="str">
        <f t="shared" si="309"/>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07"/>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08"/>
        <v>0</v>
      </c>
      <c r="Y2229" s="263"/>
      <c r="Z2229" s="263"/>
      <c r="AB2229" s="265" t="str">
        <f t="shared" si="309"/>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07"/>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08"/>
        <v>0</v>
      </c>
      <c r="Y2230" s="263"/>
      <c r="Z2230" s="263"/>
      <c r="AB2230" s="265" t="str">
        <f t="shared" si="309"/>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07"/>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08"/>
        <v>0</v>
      </c>
      <c r="Y2231" s="263"/>
      <c r="Z2231" s="263"/>
      <c r="AB2231" s="265" t="str">
        <f t="shared" si="309"/>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07"/>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08"/>
        <v>0</v>
      </c>
      <c r="Y2232" s="263"/>
      <c r="Z2232" s="263"/>
      <c r="AB2232" s="265" t="str">
        <f t="shared" si="309"/>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07"/>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08"/>
        <v>0</v>
      </c>
      <c r="Y2233" s="263"/>
      <c r="Z2233" s="263"/>
      <c r="AB2233" s="265" t="str">
        <f t="shared" si="309"/>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07"/>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08"/>
        <v>0</v>
      </c>
      <c r="Y2234" s="263"/>
      <c r="Z2234" s="263"/>
      <c r="AB2234" s="265" t="str">
        <f t="shared" si="309"/>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0">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1">IF(AND(C2235="Smelter not listed",OR(LEN(D2235)=0,LEN(E2235)=0)),1,0)</f>
        <v>0</v>
      </c>
      <c r="Y2235" s="263"/>
      <c r="Z2235" s="263"/>
      <c r="AB2235" s="265" t="str">
        <f t="shared" ref="AB2235" si="312">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3">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4">IF(AND(C2236="Smelter not listed",OR(LEN(D2236)=0,LEN(E2236)=0)),1,0)</f>
        <v>0</v>
      </c>
      <c r="Y2236" s="263"/>
      <c r="Z2236" s="263"/>
      <c r="AB2236" s="265" t="str">
        <f t="shared" ref="AB2236:AB2267" si="315">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3"/>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4"/>
        <v>0</v>
      </c>
      <c r="Y2237" s="263"/>
      <c r="Z2237" s="263"/>
      <c r="AB2237" s="265" t="str">
        <f t="shared" si="315"/>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3"/>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4"/>
        <v>0</v>
      </c>
      <c r="Y2238" s="263"/>
      <c r="Z2238" s="263"/>
      <c r="AB2238" s="265" t="str">
        <f t="shared" si="315"/>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3"/>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4"/>
        <v>0</v>
      </c>
      <c r="Y2239" s="263"/>
      <c r="Z2239" s="263"/>
      <c r="AB2239" s="265" t="str">
        <f t="shared" si="315"/>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3"/>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4"/>
        <v>0</v>
      </c>
      <c r="Y2240" s="263"/>
      <c r="Z2240" s="263"/>
      <c r="AB2240" s="265" t="str">
        <f t="shared" si="315"/>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3"/>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4"/>
        <v>0</v>
      </c>
      <c r="Y2241" s="263"/>
      <c r="Z2241" s="263"/>
      <c r="AB2241" s="265" t="str">
        <f t="shared" si="315"/>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3"/>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4"/>
        <v>0</v>
      </c>
      <c r="Y2242" s="263"/>
      <c r="Z2242" s="263"/>
      <c r="AB2242" s="265" t="str">
        <f t="shared" si="315"/>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3"/>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4"/>
        <v>0</v>
      </c>
      <c r="Y2243" s="263"/>
      <c r="Z2243" s="263"/>
      <c r="AB2243" s="265" t="str">
        <f t="shared" si="315"/>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3"/>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4"/>
        <v>0</v>
      </c>
      <c r="Y2244" s="263"/>
      <c r="Z2244" s="263"/>
      <c r="AB2244" s="265" t="str">
        <f t="shared" si="315"/>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3"/>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4"/>
        <v>0</v>
      </c>
      <c r="Y2245" s="263"/>
      <c r="Z2245" s="263"/>
      <c r="AB2245" s="265" t="str">
        <f t="shared" si="315"/>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3"/>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4"/>
        <v>0</v>
      </c>
      <c r="Y2246" s="263"/>
      <c r="Z2246" s="263"/>
      <c r="AB2246" s="265" t="str">
        <f t="shared" si="315"/>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3"/>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4"/>
        <v>0</v>
      </c>
      <c r="Y2247" s="263"/>
      <c r="Z2247" s="263"/>
      <c r="AB2247" s="265" t="str">
        <f t="shared" si="315"/>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3"/>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4"/>
        <v>0</v>
      </c>
      <c r="Y2248" s="263"/>
      <c r="Z2248" s="263"/>
      <c r="AB2248" s="265" t="str">
        <f t="shared" si="315"/>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3"/>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4"/>
        <v>0</v>
      </c>
      <c r="Y2249" s="263"/>
      <c r="Z2249" s="263"/>
      <c r="AB2249" s="265" t="str">
        <f t="shared" si="315"/>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3"/>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4"/>
        <v>0</v>
      </c>
      <c r="Y2250" s="263"/>
      <c r="Z2250" s="263"/>
      <c r="AB2250" s="265" t="str">
        <f t="shared" si="315"/>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3"/>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4"/>
        <v>0</v>
      </c>
      <c r="Y2251" s="263"/>
      <c r="Z2251" s="263"/>
      <c r="AB2251" s="265" t="str">
        <f t="shared" si="315"/>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3"/>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4"/>
        <v>0</v>
      </c>
      <c r="Y2252" s="263"/>
      <c r="Z2252" s="263"/>
      <c r="AB2252" s="265" t="str">
        <f t="shared" si="315"/>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3"/>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4"/>
        <v>0</v>
      </c>
      <c r="Y2253" s="263"/>
      <c r="Z2253" s="263"/>
      <c r="AB2253" s="265" t="str">
        <f t="shared" si="315"/>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3"/>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4"/>
        <v>0</v>
      </c>
      <c r="Y2254" s="263"/>
      <c r="Z2254" s="263"/>
      <c r="AB2254" s="265" t="str">
        <f t="shared" si="315"/>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3"/>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4"/>
        <v>0</v>
      </c>
      <c r="Y2255" s="263"/>
      <c r="Z2255" s="263"/>
      <c r="AB2255" s="265" t="str">
        <f t="shared" si="315"/>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3"/>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4"/>
        <v>0</v>
      </c>
      <c r="Y2256" s="263"/>
      <c r="Z2256" s="263"/>
      <c r="AB2256" s="265" t="str">
        <f t="shared" si="315"/>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3"/>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4"/>
        <v>0</v>
      </c>
      <c r="Y2257" s="263"/>
      <c r="Z2257" s="263"/>
      <c r="AB2257" s="265" t="str">
        <f t="shared" si="315"/>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3"/>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4"/>
        <v>0</v>
      </c>
      <c r="Y2258" s="263"/>
      <c r="Z2258" s="263"/>
      <c r="AB2258" s="265" t="str">
        <f t="shared" si="315"/>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3"/>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4"/>
        <v>0</v>
      </c>
      <c r="Y2259" s="263"/>
      <c r="Z2259" s="263"/>
      <c r="AB2259" s="265" t="str">
        <f t="shared" si="315"/>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3"/>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4"/>
        <v>0</v>
      </c>
      <c r="Y2260" s="263"/>
      <c r="Z2260" s="263"/>
      <c r="AB2260" s="265" t="str">
        <f t="shared" si="315"/>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3"/>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4"/>
        <v>0</v>
      </c>
      <c r="Y2261" s="263"/>
      <c r="Z2261" s="263"/>
      <c r="AB2261" s="265" t="str">
        <f t="shared" si="315"/>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3"/>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4"/>
        <v>0</v>
      </c>
      <c r="Y2262" s="263"/>
      <c r="Z2262" s="263"/>
      <c r="AB2262" s="265" t="str">
        <f t="shared" si="315"/>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3"/>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4"/>
        <v>0</v>
      </c>
      <c r="Y2263" s="263"/>
      <c r="Z2263" s="263"/>
      <c r="AB2263" s="265" t="str">
        <f t="shared" si="315"/>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3"/>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4"/>
        <v>0</v>
      </c>
      <c r="Y2264" s="263"/>
      <c r="Z2264" s="263"/>
      <c r="AB2264" s="265" t="str">
        <f t="shared" si="315"/>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3"/>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4"/>
        <v>0</v>
      </c>
      <c r="Y2265" s="263"/>
      <c r="Z2265" s="263"/>
      <c r="AB2265" s="265" t="str">
        <f t="shared" si="315"/>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3"/>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4"/>
        <v>0</v>
      </c>
      <c r="Y2266" s="263"/>
      <c r="Z2266" s="263"/>
      <c r="AB2266" s="265" t="str">
        <f t="shared" si="315"/>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3"/>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4"/>
        <v>0</v>
      </c>
      <c r="Y2267" s="263"/>
      <c r="Z2267" s="263"/>
      <c r="AB2267" s="265" t="str">
        <f t="shared" si="315"/>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16">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17">IF(AND(C2268="Smelter not listed",OR(LEN(D2268)=0,LEN(E2268)=0)),1,0)</f>
        <v>0</v>
      </c>
      <c r="Y2268" s="263"/>
      <c r="Z2268" s="263"/>
      <c r="AB2268" s="265" t="str">
        <f t="shared" ref="AB2268:AB2298" si="318">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16"/>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17"/>
        <v>0</v>
      </c>
      <c r="Y2269" s="263"/>
      <c r="Z2269" s="263"/>
      <c r="AB2269" s="265" t="str">
        <f t="shared" si="318"/>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16"/>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17"/>
        <v>0</v>
      </c>
      <c r="Y2270" s="263"/>
      <c r="Z2270" s="263"/>
      <c r="AB2270" s="265" t="str">
        <f t="shared" si="318"/>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16"/>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17"/>
        <v>0</v>
      </c>
      <c r="Y2271" s="263"/>
      <c r="Z2271" s="263"/>
      <c r="AB2271" s="265" t="str">
        <f t="shared" si="318"/>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16"/>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17"/>
        <v>0</v>
      </c>
      <c r="Y2272" s="263"/>
      <c r="Z2272" s="263"/>
      <c r="AB2272" s="265" t="str">
        <f t="shared" si="318"/>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16"/>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17"/>
        <v>0</v>
      </c>
      <c r="Y2273" s="263"/>
      <c r="Z2273" s="263"/>
      <c r="AB2273" s="265" t="str">
        <f t="shared" si="318"/>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16"/>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17"/>
        <v>0</v>
      </c>
      <c r="Y2274" s="263"/>
      <c r="Z2274" s="263"/>
      <c r="AB2274" s="265" t="str">
        <f t="shared" si="318"/>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16"/>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17"/>
        <v>0</v>
      </c>
      <c r="Y2275" s="263"/>
      <c r="Z2275" s="263"/>
      <c r="AB2275" s="265" t="str">
        <f t="shared" si="318"/>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16"/>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17"/>
        <v>0</v>
      </c>
      <c r="Y2276" s="263"/>
      <c r="Z2276" s="263"/>
      <c r="AB2276" s="265" t="str">
        <f t="shared" si="318"/>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16"/>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17"/>
        <v>0</v>
      </c>
      <c r="Y2277" s="263"/>
      <c r="Z2277" s="263"/>
      <c r="AB2277" s="265" t="str">
        <f t="shared" si="318"/>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16"/>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17"/>
        <v>0</v>
      </c>
      <c r="Y2278" s="263"/>
      <c r="Z2278" s="263"/>
      <c r="AB2278" s="265" t="str">
        <f t="shared" si="318"/>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16"/>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17"/>
        <v>0</v>
      </c>
      <c r="Y2279" s="263"/>
      <c r="Z2279" s="263"/>
      <c r="AB2279" s="265" t="str">
        <f t="shared" si="318"/>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16"/>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17"/>
        <v>0</v>
      </c>
      <c r="Y2280" s="263"/>
      <c r="Z2280" s="263"/>
      <c r="AB2280" s="265" t="str">
        <f t="shared" si="318"/>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16"/>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17"/>
        <v>0</v>
      </c>
      <c r="Y2281" s="263"/>
      <c r="Z2281" s="263"/>
      <c r="AB2281" s="265" t="str">
        <f t="shared" si="318"/>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16"/>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17"/>
        <v>0</v>
      </c>
      <c r="Y2282" s="263"/>
      <c r="Z2282" s="263"/>
      <c r="AB2282" s="265" t="str">
        <f t="shared" si="318"/>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16"/>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17"/>
        <v>0</v>
      </c>
      <c r="Y2283" s="263"/>
      <c r="Z2283" s="263"/>
      <c r="AB2283" s="265" t="str">
        <f t="shared" si="318"/>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16"/>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17"/>
        <v>0</v>
      </c>
      <c r="Y2284" s="263"/>
      <c r="Z2284" s="263"/>
      <c r="AB2284" s="265" t="str">
        <f t="shared" si="318"/>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16"/>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17"/>
        <v>0</v>
      </c>
      <c r="Y2285" s="263"/>
      <c r="Z2285" s="263"/>
      <c r="AB2285" s="265" t="str">
        <f t="shared" si="318"/>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16"/>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17"/>
        <v>0</v>
      </c>
      <c r="Y2286" s="263"/>
      <c r="Z2286" s="263"/>
      <c r="AB2286" s="265" t="str">
        <f t="shared" si="318"/>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16"/>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17"/>
        <v>0</v>
      </c>
      <c r="Y2287" s="263"/>
      <c r="Z2287" s="263"/>
      <c r="AB2287" s="265" t="str">
        <f t="shared" si="318"/>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16"/>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17"/>
        <v>0</v>
      </c>
      <c r="Y2288" s="263"/>
      <c r="Z2288" s="263"/>
      <c r="AB2288" s="265" t="str">
        <f t="shared" si="318"/>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16"/>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17"/>
        <v>0</v>
      </c>
      <c r="Y2289" s="263"/>
      <c r="Z2289" s="263"/>
      <c r="AB2289" s="265" t="str">
        <f t="shared" si="318"/>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16"/>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17"/>
        <v>0</v>
      </c>
      <c r="Y2290" s="263"/>
      <c r="Z2290" s="263"/>
      <c r="AB2290" s="265" t="str">
        <f t="shared" si="318"/>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16"/>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17"/>
        <v>0</v>
      </c>
      <c r="Y2291" s="263"/>
      <c r="Z2291" s="263"/>
      <c r="AB2291" s="265" t="str">
        <f t="shared" si="318"/>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16"/>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17"/>
        <v>0</v>
      </c>
      <c r="Y2292" s="263"/>
      <c r="Z2292" s="263"/>
      <c r="AB2292" s="265" t="str">
        <f t="shared" si="318"/>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16"/>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17"/>
        <v>0</v>
      </c>
      <c r="Y2293" s="263"/>
      <c r="Z2293" s="263"/>
      <c r="AB2293" s="265" t="str">
        <f t="shared" si="318"/>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16"/>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17"/>
        <v>0</v>
      </c>
      <c r="Y2294" s="263"/>
      <c r="Z2294" s="263"/>
      <c r="AB2294" s="265" t="str">
        <f t="shared" si="318"/>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16"/>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17"/>
        <v>0</v>
      </c>
      <c r="Y2295" s="263"/>
      <c r="Z2295" s="263"/>
      <c r="AB2295" s="265" t="str">
        <f t="shared" si="318"/>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16"/>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17"/>
        <v>0</v>
      </c>
      <c r="Y2296" s="263"/>
      <c r="Z2296" s="263"/>
      <c r="AB2296" s="265" t="str">
        <f t="shared" si="318"/>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16"/>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17"/>
        <v>0</v>
      </c>
      <c r="Y2297" s="263"/>
      <c r="Z2297" s="263"/>
      <c r="AB2297" s="265" t="str">
        <f t="shared" si="318"/>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16"/>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17"/>
        <v>0</v>
      </c>
      <c r="Y2298" s="263"/>
      <c r="Z2298" s="263"/>
      <c r="AB2298" s="265" t="str">
        <f t="shared" si="318"/>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19">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0">IF(AND(C2299="Smelter not listed",OR(LEN(D2299)=0,LEN(E2299)=0)),1,0)</f>
        <v>0</v>
      </c>
      <c r="Y2299" s="263"/>
      <c r="Z2299" s="263"/>
      <c r="AB2299" s="265" t="str">
        <f t="shared" ref="AB2299" si="321">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2">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3">IF(AND(C2300="Smelter not listed",OR(LEN(D2300)=0,LEN(E2300)=0)),1,0)</f>
        <v>0</v>
      </c>
      <c r="Y2300" s="263"/>
      <c r="Z2300" s="263"/>
      <c r="AB2300" s="265" t="str">
        <f t="shared" ref="AB2300:AB2331" si="324">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2"/>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3"/>
        <v>0</v>
      </c>
      <c r="Y2301" s="263"/>
      <c r="Z2301" s="263"/>
      <c r="AB2301" s="265" t="str">
        <f t="shared" si="324"/>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2"/>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3"/>
        <v>0</v>
      </c>
      <c r="Y2302" s="263"/>
      <c r="Z2302" s="263"/>
      <c r="AB2302" s="265" t="str">
        <f t="shared" si="324"/>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2"/>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3"/>
        <v>0</v>
      </c>
      <c r="Y2303" s="263"/>
      <c r="Z2303" s="263"/>
      <c r="AB2303" s="265" t="str">
        <f t="shared" si="324"/>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2"/>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3"/>
        <v>0</v>
      </c>
      <c r="Y2304" s="263"/>
      <c r="Z2304" s="263"/>
      <c r="AB2304" s="265" t="str">
        <f t="shared" si="324"/>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2"/>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3"/>
        <v>0</v>
      </c>
      <c r="Y2305" s="263"/>
      <c r="Z2305" s="263"/>
      <c r="AB2305" s="265" t="str">
        <f t="shared" si="324"/>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2"/>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3"/>
        <v>0</v>
      </c>
      <c r="Y2306" s="263"/>
      <c r="Z2306" s="263"/>
      <c r="AB2306" s="265" t="str">
        <f t="shared" si="324"/>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2"/>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3"/>
        <v>0</v>
      </c>
      <c r="Y2307" s="263"/>
      <c r="Z2307" s="263"/>
      <c r="AB2307" s="265" t="str">
        <f t="shared" si="324"/>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2"/>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3"/>
        <v>0</v>
      </c>
      <c r="Y2308" s="263"/>
      <c r="Z2308" s="263"/>
      <c r="AB2308" s="265" t="str">
        <f t="shared" si="324"/>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2"/>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3"/>
        <v>0</v>
      </c>
      <c r="Y2309" s="263"/>
      <c r="Z2309" s="263"/>
      <c r="AB2309" s="265" t="str">
        <f t="shared" si="324"/>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2"/>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3"/>
        <v>0</v>
      </c>
      <c r="Y2310" s="263"/>
      <c r="Z2310" s="263"/>
      <c r="AB2310" s="265" t="str">
        <f t="shared" si="324"/>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2"/>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3"/>
        <v>0</v>
      </c>
      <c r="Y2311" s="263"/>
      <c r="Z2311" s="263"/>
      <c r="AB2311" s="265" t="str">
        <f t="shared" si="324"/>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2"/>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3"/>
        <v>0</v>
      </c>
      <c r="Y2312" s="263"/>
      <c r="Z2312" s="263"/>
      <c r="AB2312" s="265" t="str">
        <f t="shared" si="324"/>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2"/>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3"/>
        <v>0</v>
      </c>
      <c r="Y2313" s="263"/>
      <c r="Z2313" s="263"/>
      <c r="AB2313" s="265" t="str">
        <f t="shared" si="324"/>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2"/>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3"/>
        <v>0</v>
      </c>
      <c r="Y2314" s="263"/>
      <c r="Z2314" s="263"/>
      <c r="AB2314" s="265" t="str">
        <f t="shared" si="324"/>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2"/>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3"/>
        <v>0</v>
      </c>
      <c r="Y2315" s="263"/>
      <c r="Z2315" s="263"/>
      <c r="AB2315" s="265" t="str">
        <f t="shared" si="324"/>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2"/>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3"/>
        <v>0</v>
      </c>
      <c r="Y2316" s="263"/>
      <c r="Z2316" s="263"/>
      <c r="AB2316" s="265" t="str">
        <f t="shared" si="324"/>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2"/>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3"/>
        <v>0</v>
      </c>
      <c r="Y2317" s="263"/>
      <c r="Z2317" s="263"/>
      <c r="AB2317" s="265" t="str">
        <f t="shared" si="324"/>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2"/>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3"/>
        <v>0</v>
      </c>
      <c r="Y2318" s="263"/>
      <c r="Z2318" s="263"/>
      <c r="AB2318" s="265" t="str">
        <f t="shared" si="324"/>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2"/>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3"/>
        <v>0</v>
      </c>
      <c r="Y2319" s="263"/>
      <c r="Z2319" s="263"/>
      <c r="AB2319" s="265" t="str">
        <f t="shared" si="324"/>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2"/>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3"/>
        <v>0</v>
      </c>
      <c r="Y2320" s="263"/>
      <c r="Z2320" s="263"/>
      <c r="AB2320" s="265" t="str">
        <f t="shared" si="324"/>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2"/>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3"/>
        <v>0</v>
      </c>
      <c r="Y2321" s="263"/>
      <c r="Z2321" s="263"/>
      <c r="AB2321" s="265" t="str">
        <f t="shared" si="324"/>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2"/>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3"/>
        <v>0</v>
      </c>
      <c r="Y2322" s="263"/>
      <c r="Z2322" s="263"/>
      <c r="AB2322" s="265" t="str">
        <f t="shared" si="324"/>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2"/>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3"/>
        <v>0</v>
      </c>
      <c r="Y2323" s="263"/>
      <c r="Z2323" s="263"/>
      <c r="AB2323" s="265" t="str">
        <f t="shared" si="324"/>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2"/>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3"/>
        <v>0</v>
      </c>
      <c r="Y2324" s="263"/>
      <c r="Z2324" s="263"/>
      <c r="AB2324" s="265" t="str">
        <f t="shared" si="324"/>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2"/>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3"/>
        <v>0</v>
      </c>
      <c r="Y2325" s="263"/>
      <c r="Z2325" s="263"/>
      <c r="AB2325" s="265" t="str">
        <f t="shared" si="324"/>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2"/>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3"/>
        <v>0</v>
      </c>
      <c r="Y2326" s="263"/>
      <c r="Z2326" s="263"/>
      <c r="AB2326" s="265" t="str">
        <f t="shared" si="324"/>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2"/>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3"/>
        <v>0</v>
      </c>
      <c r="Y2327" s="263"/>
      <c r="Z2327" s="263"/>
      <c r="AB2327" s="265" t="str">
        <f t="shared" si="324"/>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2"/>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3"/>
        <v>0</v>
      </c>
      <c r="Y2328" s="263"/>
      <c r="Z2328" s="263"/>
      <c r="AB2328" s="265" t="str">
        <f t="shared" si="324"/>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2"/>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3"/>
        <v>0</v>
      </c>
      <c r="Y2329" s="263"/>
      <c r="Z2329" s="263"/>
      <c r="AB2329" s="265" t="str">
        <f t="shared" si="324"/>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2"/>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3"/>
        <v>0</v>
      </c>
      <c r="Y2330" s="263"/>
      <c r="Z2330" s="263"/>
      <c r="AB2330" s="265" t="str">
        <f t="shared" si="324"/>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2"/>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3"/>
        <v>0</v>
      </c>
      <c r="Y2331" s="263"/>
      <c r="Z2331" s="263"/>
      <c r="AB2331" s="265" t="str">
        <f t="shared" si="324"/>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25">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26">IF(AND(C2332="Smelter not listed",OR(LEN(D2332)=0,LEN(E2332)=0)),1,0)</f>
        <v>0</v>
      </c>
      <c r="Y2332" s="263"/>
      <c r="Z2332" s="263"/>
      <c r="AB2332" s="265" t="str">
        <f t="shared" ref="AB2332:AB2362" si="327">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25"/>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26"/>
        <v>0</v>
      </c>
      <c r="Y2333" s="263"/>
      <c r="Z2333" s="263"/>
      <c r="AB2333" s="265" t="str">
        <f t="shared" si="327"/>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25"/>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26"/>
        <v>0</v>
      </c>
      <c r="Y2334" s="263"/>
      <c r="Z2334" s="263"/>
      <c r="AB2334" s="265" t="str">
        <f t="shared" si="327"/>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25"/>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26"/>
        <v>0</v>
      </c>
      <c r="Y2335" s="263"/>
      <c r="Z2335" s="263"/>
      <c r="AB2335" s="265" t="str">
        <f t="shared" si="327"/>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25"/>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26"/>
        <v>0</v>
      </c>
      <c r="Y2336" s="263"/>
      <c r="Z2336" s="263"/>
      <c r="AB2336" s="265" t="str">
        <f t="shared" si="327"/>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25"/>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26"/>
        <v>0</v>
      </c>
      <c r="Y2337" s="263"/>
      <c r="Z2337" s="263"/>
      <c r="AB2337" s="265" t="str">
        <f t="shared" si="327"/>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25"/>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26"/>
        <v>0</v>
      </c>
      <c r="Y2338" s="263"/>
      <c r="Z2338" s="263"/>
      <c r="AB2338" s="265" t="str">
        <f t="shared" si="327"/>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25"/>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26"/>
        <v>0</v>
      </c>
      <c r="Y2339" s="263"/>
      <c r="Z2339" s="263"/>
      <c r="AB2339" s="265" t="str">
        <f t="shared" si="327"/>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25"/>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26"/>
        <v>0</v>
      </c>
      <c r="Y2340" s="263"/>
      <c r="Z2340" s="263"/>
      <c r="AB2340" s="265" t="str">
        <f t="shared" si="327"/>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25"/>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26"/>
        <v>0</v>
      </c>
      <c r="Y2341" s="263"/>
      <c r="Z2341" s="263"/>
      <c r="AB2341" s="265" t="str">
        <f t="shared" si="327"/>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25"/>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26"/>
        <v>0</v>
      </c>
      <c r="Y2342" s="263"/>
      <c r="Z2342" s="263"/>
      <c r="AB2342" s="265" t="str">
        <f t="shared" si="327"/>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25"/>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26"/>
        <v>0</v>
      </c>
      <c r="Y2343" s="263"/>
      <c r="Z2343" s="263"/>
      <c r="AB2343" s="265" t="str">
        <f t="shared" si="327"/>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25"/>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26"/>
        <v>0</v>
      </c>
      <c r="Y2344" s="263"/>
      <c r="Z2344" s="263"/>
      <c r="AB2344" s="265" t="str">
        <f t="shared" si="327"/>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25"/>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26"/>
        <v>0</v>
      </c>
      <c r="Y2345" s="263"/>
      <c r="Z2345" s="263"/>
      <c r="AB2345" s="265" t="str">
        <f t="shared" si="327"/>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25"/>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26"/>
        <v>0</v>
      </c>
      <c r="Y2346" s="263"/>
      <c r="Z2346" s="263"/>
      <c r="AB2346" s="265" t="str">
        <f t="shared" si="327"/>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25"/>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26"/>
        <v>0</v>
      </c>
      <c r="Y2347" s="263"/>
      <c r="Z2347" s="263"/>
      <c r="AB2347" s="265" t="str">
        <f t="shared" si="327"/>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25"/>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26"/>
        <v>0</v>
      </c>
      <c r="Y2348" s="263"/>
      <c r="Z2348" s="263"/>
      <c r="AB2348" s="265" t="str">
        <f t="shared" si="327"/>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25"/>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26"/>
        <v>0</v>
      </c>
      <c r="Y2349" s="263"/>
      <c r="Z2349" s="263"/>
      <c r="AB2349" s="265" t="str">
        <f t="shared" si="327"/>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25"/>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26"/>
        <v>0</v>
      </c>
      <c r="Y2350" s="263"/>
      <c r="Z2350" s="263"/>
      <c r="AB2350" s="265" t="str">
        <f t="shared" si="327"/>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25"/>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26"/>
        <v>0</v>
      </c>
      <c r="Y2351" s="263"/>
      <c r="Z2351" s="263"/>
      <c r="AB2351" s="265" t="str">
        <f t="shared" si="327"/>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25"/>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26"/>
        <v>0</v>
      </c>
      <c r="Y2352" s="263"/>
      <c r="Z2352" s="263"/>
      <c r="AB2352" s="265" t="str">
        <f t="shared" si="327"/>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25"/>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26"/>
        <v>0</v>
      </c>
      <c r="Y2353" s="263"/>
      <c r="Z2353" s="263"/>
      <c r="AB2353" s="265" t="str">
        <f t="shared" si="327"/>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25"/>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26"/>
        <v>0</v>
      </c>
      <c r="Y2354" s="263"/>
      <c r="Z2354" s="263"/>
      <c r="AB2354" s="265" t="str">
        <f t="shared" si="327"/>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25"/>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26"/>
        <v>0</v>
      </c>
      <c r="Y2355" s="263"/>
      <c r="Z2355" s="263"/>
      <c r="AB2355" s="265" t="str">
        <f t="shared" si="327"/>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25"/>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26"/>
        <v>0</v>
      </c>
      <c r="Y2356" s="263"/>
      <c r="Z2356" s="263"/>
      <c r="AB2356" s="265" t="str">
        <f t="shared" si="327"/>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25"/>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26"/>
        <v>0</v>
      </c>
      <c r="Y2357" s="263"/>
      <c r="Z2357" s="263"/>
      <c r="AB2357" s="265" t="str">
        <f t="shared" si="327"/>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25"/>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26"/>
        <v>0</v>
      </c>
      <c r="Y2358" s="263"/>
      <c r="Z2358" s="263"/>
      <c r="AB2358" s="265" t="str">
        <f t="shared" si="327"/>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25"/>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26"/>
        <v>0</v>
      </c>
      <c r="Y2359" s="263"/>
      <c r="Z2359" s="263"/>
      <c r="AB2359" s="265" t="str">
        <f t="shared" si="327"/>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25"/>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26"/>
        <v>0</v>
      </c>
      <c r="Y2360" s="263"/>
      <c r="Z2360" s="263"/>
      <c r="AB2360" s="265" t="str">
        <f t="shared" si="327"/>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25"/>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26"/>
        <v>0</v>
      </c>
      <c r="Y2361" s="263"/>
      <c r="Z2361" s="263"/>
      <c r="AB2361" s="265" t="str">
        <f t="shared" si="327"/>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25"/>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26"/>
        <v>0</v>
      </c>
      <c r="Y2362" s="263"/>
      <c r="Z2362" s="263"/>
      <c r="AB2362" s="265" t="str">
        <f t="shared" si="327"/>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28">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29">IF(AND(C2363="Smelter not listed",OR(LEN(D2363)=0,LEN(E2363)=0)),1,0)</f>
        <v>0</v>
      </c>
      <c r="Y2363" s="263"/>
      <c r="Z2363" s="263"/>
      <c r="AB2363" s="265" t="str">
        <f t="shared" ref="AB2363" si="330">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1">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2">IF(AND(C2364="Smelter not listed",OR(LEN(D2364)=0,LEN(E2364)=0)),1,0)</f>
        <v>0</v>
      </c>
      <c r="Y2364" s="263"/>
      <c r="Z2364" s="263"/>
      <c r="AB2364" s="265" t="str">
        <f t="shared" ref="AB2364:AB2395" si="333">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1"/>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2"/>
        <v>0</v>
      </c>
      <c r="Y2365" s="263"/>
      <c r="Z2365" s="263"/>
      <c r="AB2365" s="265" t="str">
        <f t="shared" si="333"/>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1"/>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2"/>
        <v>0</v>
      </c>
      <c r="Y2366" s="263"/>
      <c r="Z2366" s="263"/>
      <c r="AB2366" s="265" t="str">
        <f t="shared" si="333"/>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1"/>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2"/>
        <v>0</v>
      </c>
      <c r="Y2367" s="263"/>
      <c r="Z2367" s="263"/>
      <c r="AB2367" s="265" t="str">
        <f t="shared" si="333"/>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1"/>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2"/>
        <v>0</v>
      </c>
      <c r="Y2368" s="263"/>
      <c r="Z2368" s="263"/>
      <c r="AB2368" s="265" t="str">
        <f t="shared" si="333"/>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1"/>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2"/>
        <v>0</v>
      </c>
      <c r="Y2369" s="263"/>
      <c r="Z2369" s="263"/>
      <c r="AB2369" s="265" t="str">
        <f t="shared" si="333"/>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1"/>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2"/>
        <v>0</v>
      </c>
      <c r="Y2370" s="263"/>
      <c r="Z2370" s="263"/>
      <c r="AB2370" s="265" t="str">
        <f t="shared" si="333"/>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1"/>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2"/>
        <v>0</v>
      </c>
      <c r="Y2371" s="263"/>
      <c r="Z2371" s="263"/>
      <c r="AB2371" s="265" t="str">
        <f t="shared" si="333"/>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1"/>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2"/>
        <v>0</v>
      </c>
      <c r="Y2372" s="263"/>
      <c r="Z2372" s="263"/>
      <c r="AB2372" s="265" t="str">
        <f t="shared" si="333"/>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1"/>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2"/>
        <v>0</v>
      </c>
      <c r="Y2373" s="263"/>
      <c r="Z2373" s="263"/>
      <c r="AB2373" s="265" t="str">
        <f t="shared" si="333"/>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1"/>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2"/>
        <v>0</v>
      </c>
      <c r="Y2374" s="263"/>
      <c r="Z2374" s="263"/>
      <c r="AB2374" s="265" t="str">
        <f t="shared" si="333"/>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1"/>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2"/>
        <v>0</v>
      </c>
      <c r="Y2375" s="263"/>
      <c r="Z2375" s="263"/>
      <c r="AB2375" s="265" t="str">
        <f t="shared" si="333"/>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1"/>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2"/>
        <v>0</v>
      </c>
      <c r="Y2376" s="263"/>
      <c r="Z2376" s="263"/>
      <c r="AB2376" s="265" t="str">
        <f t="shared" si="333"/>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1"/>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2"/>
        <v>0</v>
      </c>
      <c r="Y2377" s="263"/>
      <c r="Z2377" s="263"/>
      <c r="AB2377" s="265" t="str">
        <f t="shared" si="333"/>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1"/>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2"/>
        <v>0</v>
      </c>
      <c r="Y2378" s="263"/>
      <c r="Z2378" s="263"/>
      <c r="AB2378" s="265" t="str">
        <f t="shared" si="333"/>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1"/>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2"/>
        <v>0</v>
      </c>
      <c r="Y2379" s="263"/>
      <c r="Z2379" s="263"/>
      <c r="AB2379" s="265" t="str">
        <f t="shared" si="333"/>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1"/>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2"/>
        <v>0</v>
      </c>
      <c r="Y2380" s="263"/>
      <c r="Z2380" s="263"/>
      <c r="AB2380" s="265" t="str">
        <f t="shared" si="333"/>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1"/>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2"/>
        <v>0</v>
      </c>
      <c r="Y2381" s="263"/>
      <c r="Z2381" s="263"/>
      <c r="AB2381" s="265" t="str">
        <f t="shared" si="333"/>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1"/>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2"/>
        <v>0</v>
      </c>
      <c r="Y2382" s="263"/>
      <c r="Z2382" s="263"/>
      <c r="AB2382" s="265" t="str">
        <f t="shared" si="333"/>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1"/>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2"/>
        <v>0</v>
      </c>
      <c r="Y2383" s="263"/>
      <c r="Z2383" s="263"/>
      <c r="AB2383" s="265" t="str">
        <f t="shared" si="333"/>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1"/>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2"/>
        <v>0</v>
      </c>
      <c r="Y2384" s="263"/>
      <c r="Z2384" s="263"/>
      <c r="AB2384" s="265" t="str">
        <f t="shared" si="333"/>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1"/>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2"/>
        <v>0</v>
      </c>
      <c r="Y2385" s="263"/>
      <c r="Z2385" s="263"/>
      <c r="AB2385" s="265" t="str">
        <f t="shared" si="333"/>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1"/>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2"/>
        <v>0</v>
      </c>
      <c r="Y2386" s="263"/>
      <c r="Z2386" s="263"/>
      <c r="AB2386" s="265" t="str">
        <f t="shared" si="333"/>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1"/>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2"/>
        <v>0</v>
      </c>
      <c r="Y2387" s="263"/>
      <c r="Z2387" s="263"/>
      <c r="AB2387" s="265" t="str">
        <f t="shared" si="333"/>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1"/>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2"/>
        <v>0</v>
      </c>
      <c r="Y2388" s="263"/>
      <c r="Z2388" s="263"/>
      <c r="AB2388" s="265" t="str">
        <f t="shared" si="333"/>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1"/>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2"/>
        <v>0</v>
      </c>
      <c r="Y2389" s="263"/>
      <c r="Z2389" s="263"/>
      <c r="AB2389" s="265" t="str">
        <f t="shared" si="333"/>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1"/>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2"/>
        <v>0</v>
      </c>
      <c r="Y2390" s="263"/>
      <c r="Z2390" s="263"/>
      <c r="AB2390" s="265" t="str">
        <f t="shared" si="333"/>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1"/>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2"/>
        <v>0</v>
      </c>
      <c r="Y2391" s="263"/>
      <c r="Z2391" s="263"/>
      <c r="AB2391" s="265" t="str">
        <f t="shared" si="333"/>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1"/>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2"/>
        <v>0</v>
      </c>
      <c r="Y2392" s="263"/>
      <c r="Z2392" s="263"/>
      <c r="AB2392" s="265" t="str">
        <f t="shared" si="333"/>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1"/>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2"/>
        <v>0</v>
      </c>
      <c r="Y2393" s="263"/>
      <c r="Z2393" s="263"/>
      <c r="AB2393" s="265" t="str">
        <f t="shared" si="333"/>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1"/>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2"/>
        <v>0</v>
      </c>
      <c r="Y2394" s="263"/>
      <c r="Z2394" s="263"/>
      <c r="AB2394" s="265" t="str">
        <f t="shared" si="333"/>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1"/>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2"/>
        <v>0</v>
      </c>
      <c r="Y2395" s="263"/>
      <c r="Z2395" s="263"/>
      <c r="AB2395" s="265" t="str">
        <f t="shared" si="333"/>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4">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35">IF(AND(C2396="Smelter not listed",OR(LEN(D2396)=0,LEN(E2396)=0)),1,0)</f>
        <v>0</v>
      </c>
      <c r="Y2396" s="263"/>
      <c r="Z2396" s="263"/>
      <c r="AB2396" s="265" t="str">
        <f t="shared" ref="AB2396:AB2426" si="336">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4"/>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35"/>
        <v>0</v>
      </c>
      <c r="Y2397" s="263"/>
      <c r="Z2397" s="263"/>
      <c r="AB2397" s="265" t="str">
        <f t="shared" si="336"/>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4"/>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35"/>
        <v>0</v>
      </c>
      <c r="Y2398" s="263"/>
      <c r="Z2398" s="263"/>
      <c r="AB2398" s="265" t="str">
        <f t="shared" si="336"/>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4"/>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35"/>
        <v>0</v>
      </c>
      <c r="Y2399" s="263"/>
      <c r="Z2399" s="263"/>
      <c r="AB2399" s="265" t="str">
        <f t="shared" si="336"/>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4"/>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35"/>
        <v>0</v>
      </c>
      <c r="Y2400" s="263"/>
      <c r="Z2400" s="263"/>
      <c r="AB2400" s="265" t="str">
        <f t="shared" si="336"/>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4"/>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35"/>
        <v>0</v>
      </c>
      <c r="Y2401" s="263"/>
      <c r="Z2401" s="263"/>
      <c r="AB2401" s="265" t="str">
        <f t="shared" si="336"/>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4"/>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35"/>
        <v>0</v>
      </c>
      <c r="Y2402" s="263"/>
      <c r="Z2402" s="263"/>
      <c r="AB2402" s="265" t="str">
        <f t="shared" si="336"/>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4"/>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35"/>
        <v>0</v>
      </c>
      <c r="Y2403" s="263"/>
      <c r="Z2403" s="263"/>
      <c r="AB2403" s="265" t="str">
        <f t="shared" si="336"/>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4"/>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35"/>
        <v>0</v>
      </c>
      <c r="Y2404" s="263"/>
      <c r="Z2404" s="263"/>
      <c r="AB2404" s="265" t="str">
        <f t="shared" si="336"/>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4"/>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35"/>
        <v>0</v>
      </c>
      <c r="Y2405" s="263"/>
      <c r="Z2405" s="263"/>
      <c r="AB2405" s="265" t="str">
        <f t="shared" si="336"/>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4"/>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35"/>
        <v>0</v>
      </c>
      <c r="Y2406" s="263"/>
      <c r="Z2406" s="263"/>
      <c r="AB2406" s="265" t="str">
        <f t="shared" si="336"/>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4"/>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35"/>
        <v>0</v>
      </c>
      <c r="Y2407" s="263"/>
      <c r="Z2407" s="263"/>
      <c r="AB2407" s="265" t="str">
        <f t="shared" si="336"/>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4"/>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35"/>
        <v>0</v>
      </c>
      <c r="Y2408" s="263"/>
      <c r="Z2408" s="263"/>
      <c r="AB2408" s="265" t="str">
        <f t="shared" si="336"/>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4"/>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35"/>
        <v>0</v>
      </c>
      <c r="Y2409" s="263"/>
      <c r="Z2409" s="263"/>
      <c r="AB2409" s="265" t="str">
        <f t="shared" si="336"/>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4"/>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35"/>
        <v>0</v>
      </c>
      <c r="Y2410" s="263"/>
      <c r="Z2410" s="263"/>
      <c r="AB2410" s="265" t="str">
        <f t="shared" si="336"/>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4"/>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35"/>
        <v>0</v>
      </c>
      <c r="Y2411" s="263"/>
      <c r="Z2411" s="263"/>
      <c r="AB2411" s="265" t="str">
        <f t="shared" si="336"/>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4"/>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35"/>
        <v>0</v>
      </c>
      <c r="Y2412" s="263"/>
      <c r="Z2412" s="263"/>
      <c r="AB2412" s="265" t="str">
        <f t="shared" si="336"/>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4"/>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35"/>
        <v>0</v>
      </c>
      <c r="Y2413" s="263"/>
      <c r="Z2413" s="263"/>
      <c r="AB2413" s="265" t="str">
        <f t="shared" si="336"/>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4"/>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35"/>
        <v>0</v>
      </c>
      <c r="Y2414" s="263"/>
      <c r="Z2414" s="263"/>
      <c r="AB2414" s="265" t="str">
        <f t="shared" si="336"/>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4"/>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35"/>
        <v>0</v>
      </c>
      <c r="Y2415" s="263"/>
      <c r="Z2415" s="263"/>
      <c r="AB2415" s="265" t="str">
        <f t="shared" si="336"/>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4"/>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35"/>
        <v>0</v>
      </c>
      <c r="Y2416" s="263"/>
      <c r="Z2416" s="263"/>
      <c r="AB2416" s="265" t="str">
        <f t="shared" si="336"/>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4"/>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35"/>
        <v>0</v>
      </c>
      <c r="Y2417" s="263"/>
      <c r="Z2417" s="263"/>
      <c r="AB2417" s="265" t="str">
        <f t="shared" si="336"/>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4"/>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35"/>
        <v>0</v>
      </c>
      <c r="Y2418" s="263"/>
      <c r="Z2418" s="263"/>
      <c r="AB2418" s="265" t="str">
        <f t="shared" si="336"/>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4"/>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35"/>
        <v>0</v>
      </c>
      <c r="Y2419" s="263"/>
      <c r="Z2419" s="263"/>
      <c r="AB2419" s="265" t="str">
        <f t="shared" si="336"/>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4"/>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35"/>
        <v>0</v>
      </c>
      <c r="Y2420" s="263"/>
      <c r="Z2420" s="263"/>
      <c r="AB2420" s="265" t="str">
        <f t="shared" si="336"/>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4"/>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35"/>
        <v>0</v>
      </c>
      <c r="Y2421" s="263"/>
      <c r="Z2421" s="263"/>
      <c r="AB2421" s="265" t="str">
        <f t="shared" si="336"/>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4"/>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35"/>
        <v>0</v>
      </c>
      <c r="Y2422" s="263"/>
      <c r="Z2422" s="263"/>
      <c r="AB2422" s="265" t="str">
        <f t="shared" si="336"/>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4"/>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35"/>
        <v>0</v>
      </c>
      <c r="Y2423" s="263"/>
      <c r="Z2423" s="263"/>
      <c r="AB2423" s="265" t="str">
        <f t="shared" si="336"/>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4"/>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35"/>
        <v>0</v>
      </c>
      <c r="Y2424" s="263"/>
      <c r="Z2424" s="263"/>
      <c r="AB2424" s="265" t="str">
        <f t="shared" si="336"/>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4"/>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35"/>
        <v>0</v>
      </c>
      <c r="Y2425" s="263"/>
      <c r="Z2425" s="263"/>
      <c r="AB2425" s="265" t="str">
        <f t="shared" si="336"/>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4"/>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35"/>
        <v>0</v>
      </c>
      <c r="Y2426" s="263"/>
      <c r="Z2426" s="263"/>
      <c r="AB2426" s="265" t="str">
        <f t="shared" si="336"/>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37">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38">IF(AND(C2427="Smelter not listed",OR(LEN(D2427)=0,LEN(E2427)=0)),1,0)</f>
        <v>0</v>
      </c>
      <c r="Y2427" s="263"/>
      <c r="Z2427" s="263"/>
      <c r="AB2427" s="265" t="str">
        <f t="shared" ref="AB2427" si="339">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0">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1">IF(AND(C2428="Smelter not listed",OR(LEN(D2428)=0,LEN(E2428)=0)),1,0)</f>
        <v>0</v>
      </c>
      <c r="Y2428" s="263"/>
      <c r="Z2428" s="263"/>
      <c r="AB2428" s="265" t="str">
        <f t="shared" ref="AB2428:AB2459" si="342">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0"/>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1"/>
        <v>0</v>
      </c>
      <c r="Y2429" s="263"/>
      <c r="Z2429" s="263"/>
      <c r="AB2429" s="265" t="str">
        <f t="shared" si="342"/>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0"/>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1"/>
        <v>0</v>
      </c>
      <c r="Y2430" s="263"/>
      <c r="Z2430" s="263"/>
      <c r="AB2430" s="265" t="str">
        <f t="shared" si="342"/>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0"/>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1"/>
        <v>0</v>
      </c>
      <c r="Y2431" s="263"/>
      <c r="Z2431" s="263"/>
      <c r="AB2431" s="265" t="str">
        <f t="shared" si="342"/>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0"/>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1"/>
        <v>0</v>
      </c>
      <c r="Y2432" s="263"/>
      <c r="Z2432" s="263"/>
      <c r="AB2432" s="265" t="str">
        <f t="shared" si="342"/>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0"/>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1"/>
        <v>0</v>
      </c>
      <c r="Y2433" s="263"/>
      <c r="Z2433" s="263"/>
      <c r="AB2433" s="265" t="str">
        <f t="shared" si="342"/>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0"/>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1"/>
        <v>0</v>
      </c>
      <c r="Y2434" s="263"/>
      <c r="Z2434" s="263"/>
      <c r="AB2434" s="265" t="str">
        <f t="shared" si="342"/>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0"/>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1"/>
        <v>0</v>
      </c>
      <c r="Y2435" s="263"/>
      <c r="Z2435" s="263"/>
      <c r="AB2435" s="265" t="str">
        <f t="shared" si="342"/>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0"/>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1"/>
        <v>0</v>
      </c>
      <c r="Y2436" s="263"/>
      <c r="Z2436" s="263"/>
      <c r="AB2436" s="265" t="str">
        <f t="shared" si="342"/>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0"/>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1"/>
        <v>0</v>
      </c>
      <c r="Y2437" s="263"/>
      <c r="Z2437" s="263"/>
      <c r="AB2437" s="265" t="str">
        <f t="shared" si="342"/>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0"/>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1"/>
        <v>0</v>
      </c>
      <c r="Y2438" s="263"/>
      <c r="Z2438" s="263"/>
      <c r="AB2438" s="265" t="str">
        <f t="shared" si="342"/>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0"/>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1"/>
        <v>0</v>
      </c>
      <c r="Y2439" s="263"/>
      <c r="Z2439" s="263"/>
      <c r="AB2439" s="265" t="str">
        <f t="shared" si="342"/>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0"/>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1"/>
        <v>0</v>
      </c>
      <c r="Y2440" s="263"/>
      <c r="Z2440" s="263"/>
      <c r="AB2440" s="265" t="str">
        <f t="shared" si="342"/>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0"/>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1"/>
        <v>0</v>
      </c>
      <c r="Y2441" s="263"/>
      <c r="Z2441" s="263"/>
      <c r="AB2441" s="265" t="str">
        <f t="shared" si="342"/>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0"/>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1"/>
        <v>0</v>
      </c>
      <c r="Y2442" s="263"/>
      <c r="Z2442" s="263"/>
      <c r="AB2442" s="265" t="str">
        <f t="shared" si="342"/>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0"/>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1"/>
        <v>0</v>
      </c>
      <c r="Y2443" s="263"/>
      <c r="Z2443" s="263"/>
      <c r="AB2443" s="265" t="str">
        <f t="shared" si="342"/>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0"/>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1"/>
        <v>0</v>
      </c>
      <c r="Y2444" s="263"/>
      <c r="Z2444" s="263"/>
      <c r="AB2444" s="265" t="str">
        <f t="shared" si="342"/>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0"/>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1"/>
        <v>0</v>
      </c>
      <c r="Y2445" s="263"/>
      <c r="Z2445" s="263"/>
      <c r="AB2445" s="265" t="str">
        <f t="shared" si="342"/>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0"/>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1"/>
        <v>0</v>
      </c>
      <c r="Y2446" s="263"/>
      <c r="Z2446" s="263"/>
      <c r="AB2446" s="265" t="str">
        <f t="shared" si="342"/>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0"/>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1"/>
        <v>0</v>
      </c>
      <c r="Y2447" s="263"/>
      <c r="Z2447" s="263"/>
      <c r="AB2447" s="265" t="str">
        <f t="shared" si="342"/>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0"/>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1"/>
        <v>0</v>
      </c>
      <c r="Y2448" s="263"/>
      <c r="Z2448" s="263"/>
      <c r="AB2448" s="265" t="str">
        <f t="shared" si="342"/>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0"/>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1"/>
        <v>0</v>
      </c>
      <c r="Y2449" s="263"/>
      <c r="Z2449" s="263"/>
      <c r="AB2449" s="265" t="str">
        <f t="shared" si="342"/>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0"/>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1"/>
        <v>0</v>
      </c>
      <c r="Y2450" s="263"/>
      <c r="Z2450" s="263"/>
      <c r="AB2450" s="265" t="str">
        <f t="shared" si="342"/>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0"/>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1"/>
        <v>0</v>
      </c>
      <c r="Y2451" s="263"/>
      <c r="Z2451" s="263"/>
      <c r="AB2451" s="265" t="str">
        <f t="shared" si="342"/>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0"/>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1"/>
        <v>0</v>
      </c>
      <c r="Y2452" s="263"/>
      <c r="Z2452" s="263"/>
      <c r="AB2452" s="265" t="str">
        <f t="shared" si="342"/>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0"/>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1"/>
        <v>0</v>
      </c>
      <c r="Y2453" s="263"/>
      <c r="Z2453" s="263"/>
      <c r="AB2453" s="265" t="str">
        <f t="shared" si="342"/>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0"/>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1"/>
        <v>0</v>
      </c>
      <c r="Y2454" s="263"/>
      <c r="Z2454" s="263"/>
      <c r="AB2454" s="265" t="str">
        <f t="shared" si="342"/>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0"/>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1"/>
        <v>0</v>
      </c>
      <c r="Y2455" s="263"/>
      <c r="Z2455" s="263"/>
      <c r="AB2455" s="265" t="str">
        <f t="shared" si="342"/>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0"/>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1"/>
        <v>0</v>
      </c>
      <c r="Y2456" s="263"/>
      <c r="Z2456" s="263"/>
      <c r="AB2456" s="265" t="str">
        <f t="shared" si="342"/>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0"/>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1"/>
        <v>0</v>
      </c>
      <c r="Y2457" s="263"/>
      <c r="Z2457" s="263"/>
      <c r="AB2457" s="265" t="str">
        <f t="shared" si="342"/>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0"/>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1"/>
        <v>0</v>
      </c>
      <c r="Y2458" s="263"/>
      <c r="Z2458" s="263"/>
      <c r="AB2458" s="265" t="str">
        <f t="shared" si="342"/>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0"/>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1"/>
        <v>0</v>
      </c>
      <c r="Y2459" s="263"/>
      <c r="Z2459" s="263"/>
      <c r="AB2459" s="265" t="str">
        <f t="shared" si="342"/>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3">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4">IF(AND(C2460="Smelter not listed",OR(LEN(D2460)=0,LEN(E2460)=0)),1,0)</f>
        <v>0</v>
      </c>
      <c r="Y2460" s="263"/>
      <c r="Z2460" s="263"/>
      <c r="AB2460" s="265" t="str">
        <f t="shared" ref="AB2460:AB2490" si="345">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3"/>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4"/>
        <v>0</v>
      </c>
      <c r="Y2461" s="263"/>
      <c r="Z2461" s="263"/>
      <c r="AB2461" s="265" t="str">
        <f t="shared" si="345"/>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3"/>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4"/>
        <v>0</v>
      </c>
      <c r="Y2462" s="263"/>
      <c r="Z2462" s="263"/>
      <c r="AB2462" s="265" t="str">
        <f t="shared" si="345"/>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3"/>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4"/>
        <v>0</v>
      </c>
      <c r="Y2463" s="263"/>
      <c r="Z2463" s="263"/>
      <c r="AB2463" s="265" t="str">
        <f t="shared" si="345"/>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3"/>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4"/>
        <v>0</v>
      </c>
      <c r="Y2464" s="263"/>
      <c r="Z2464" s="263"/>
      <c r="AB2464" s="265" t="str">
        <f t="shared" si="345"/>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3"/>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4"/>
        <v>0</v>
      </c>
      <c r="Y2465" s="263"/>
      <c r="Z2465" s="263"/>
      <c r="AB2465" s="265" t="str">
        <f t="shared" si="345"/>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3"/>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4"/>
        <v>0</v>
      </c>
      <c r="Y2466" s="263"/>
      <c r="Z2466" s="263"/>
      <c r="AB2466" s="265" t="str">
        <f t="shared" si="345"/>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3"/>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4"/>
        <v>0</v>
      </c>
      <c r="Y2467" s="263"/>
      <c r="Z2467" s="263"/>
      <c r="AB2467" s="265" t="str">
        <f t="shared" si="345"/>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3"/>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4"/>
        <v>0</v>
      </c>
      <c r="Y2468" s="263"/>
      <c r="Z2468" s="263"/>
      <c r="AB2468" s="265" t="str">
        <f t="shared" si="345"/>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3"/>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4"/>
        <v>0</v>
      </c>
      <c r="Y2469" s="263"/>
      <c r="Z2469" s="263"/>
      <c r="AB2469" s="265" t="str">
        <f t="shared" si="345"/>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3"/>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4"/>
        <v>0</v>
      </c>
      <c r="Y2470" s="263"/>
      <c r="Z2470" s="263"/>
      <c r="AB2470" s="265" t="str">
        <f t="shared" si="345"/>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3"/>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4"/>
        <v>0</v>
      </c>
      <c r="Y2471" s="263"/>
      <c r="Z2471" s="263"/>
      <c r="AB2471" s="265" t="str">
        <f t="shared" si="345"/>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3"/>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4"/>
        <v>0</v>
      </c>
      <c r="Y2472" s="263"/>
      <c r="Z2472" s="263"/>
      <c r="AB2472" s="265" t="str">
        <f t="shared" si="345"/>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3"/>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4"/>
        <v>0</v>
      </c>
      <c r="Y2473" s="263"/>
      <c r="Z2473" s="263"/>
      <c r="AB2473" s="265" t="str">
        <f t="shared" si="345"/>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3"/>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4"/>
        <v>0</v>
      </c>
      <c r="Y2474" s="263"/>
      <c r="Z2474" s="263"/>
      <c r="AB2474" s="265" t="str">
        <f t="shared" si="345"/>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3"/>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4"/>
        <v>0</v>
      </c>
      <c r="Y2475" s="263"/>
      <c r="Z2475" s="263"/>
      <c r="AB2475" s="265" t="str">
        <f t="shared" si="345"/>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3"/>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4"/>
        <v>0</v>
      </c>
      <c r="Y2476" s="263"/>
      <c r="Z2476" s="263"/>
      <c r="AB2476" s="265" t="str">
        <f t="shared" si="345"/>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3"/>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4"/>
        <v>0</v>
      </c>
      <c r="Y2477" s="263"/>
      <c r="Z2477" s="263"/>
      <c r="AB2477" s="265" t="str">
        <f t="shared" si="345"/>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3"/>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4"/>
        <v>0</v>
      </c>
      <c r="Y2478" s="263"/>
      <c r="Z2478" s="263"/>
      <c r="AB2478" s="265" t="str">
        <f t="shared" si="345"/>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3"/>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4"/>
        <v>0</v>
      </c>
      <c r="Y2479" s="263"/>
      <c r="Z2479" s="263"/>
      <c r="AB2479" s="265" t="str">
        <f t="shared" si="345"/>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3"/>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4"/>
        <v>0</v>
      </c>
      <c r="Y2480" s="263"/>
      <c r="Z2480" s="263"/>
      <c r="AB2480" s="265" t="str">
        <f t="shared" si="345"/>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3"/>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4"/>
        <v>0</v>
      </c>
      <c r="Y2481" s="263"/>
      <c r="Z2481" s="263"/>
      <c r="AB2481" s="265" t="str">
        <f t="shared" si="345"/>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3"/>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4"/>
        <v>0</v>
      </c>
      <c r="Y2482" s="263"/>
      <c r="Z2482" s="263"/>
      <c r="AB2482" s="265" t="str">
        <f t="shared" si="345"/>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3"/>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4"/>
        <v>0</v>
      </c>
      <c r="Y2483" s="263"/>
      <c r="Z2483" s="263"/>
      <c r="AB2483" s="265" t="str">
        <f t="shared" si="345"/>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3"/>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4"/>
        <v>0</v>
      </c>
      <c r="Y2484" s="263"/>
      <c r="Z2484" s="263"/>
      <c r="AB2484" s="265" t="str">
        <f t="shared" si="345"/>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3"/>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4"/>
        <v>0</v>
      </c>
      <c r="Y2485" s="263"/>
      <c r="Z2485" s="263"/>
      <c r="AB2485" s="265" t="str">
        <f t="shared" si="345"/>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3"/>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4"/>
        <v>0</v>
      </c>
      <c r="Y2486" s="263"/>
      <c r="Z2486" s="263"/>
      <c r="AB2486" s="265" t="str">
        <f t="shared" si="345"/>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3"/>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4"/>
        <v>0</v>
      </c>
      <c r="Y2487" s="263"/>
      <c r="Z2487" s="263"/>
      <c r="AB2487" s="265" t="str">
        <f t="shared" si="345"/>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3"/>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4"/>
        <v>0</v>
      </c>
      <c r="Y2488" s="263"/>
      <c r="Z2488" s="263"/>
      <c r="AB2488" s="265" t="str">
        <f t="shared" si="345"/>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3"/>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4"/>
        <v>0</v>
      </c>
      <c r="Y2489" s="263"/>
      <c r="Z2489" s="263"/>
      <c r="AB2489" s="265" t="str">
        <f t="shared" si="345"/>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3"/>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4"/>
        <v>0</v>
      </c>
      <c r="Y2490" s="263"/>
      <c r="Z2490" s="263"/>
      <c r="AB2490" s="265" t="str">
        <f t="shared" si="345"/>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46">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4"/>
        <v>0</v>
      </c>
      <c r="Y2491" s="263"/>
      <c r="Z2491" s="263"/>
      <c r="AB2491" s="265" t="str">
        <f t="shared" ref="AB2491" si="347">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4"/>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48">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49">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49"/>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49"/>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49"/>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49"/>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49"/>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49"/>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49"/>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49"/>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49"/>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49"/>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49"/>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60" priority="68" stopIfTrue="1">
      <formula>IF(B586="",TRUE)</formula>
    </cfRule>
    <cfRule type="expression" dxfId="59" priority="79" stopIfTrue="1">
      <formula>IF(AND(COUNTIF(MetalSmelter,B586&amp;C586)=0,LEN(C586)&gt;0),TRUE,FALSE)</formula>
    </cfRule>
  </conditionalFormatting>
  <conditionalFormatting sqref="R586:R2505 E586:E2504">
    <cfRule type="expression" dxfId="58" priority="75" stopIfTrue="1">
      <formula>IF(AND(E586="",$C586=$X$4),TRUE)</formula>
    </cfRule>
    <cfRule type="expression" dxfId="57" priority="76" stopIfTrue="1">
      <formula>IF(FIND("!",E586),TRUE)</formula>
    </cfRule>
  </conditionalFormatting>
  <conditionalFormatting sqref="F586:F2504">
    <cfRule type="expression" dxfId="56" priority="66" stopIfTrue="1">
      <formula>IF(AND(LEN($A586)&gt;0,$A586&lt;&gt;$F586),TRUE,FALSE)</formula>
    </cfRule>
  </conditionalFormatting>
  <conditionalFormatting sqref="C586:C2504">
    <cfRule type="expression" dxfId="55" priority="65" stopIfTrue="1">
      <formula>IF(AND(B586&lt;&gt;"",C586=""),TRUE)</formula>
    </cfRule>
  </conditionalFormatting>
  <conditionalFormatting sqref="B131:B585">
    <cfRule type="expression" dxfId="54" priority="44" stopIfTrue="1">
      <formula>IF(B131="",TRUE)</formula>
    </cfRule>
    <cfRule type="expression" dxfId="53" priority="47" stopIfTrue="1">
      <formula>IF(AND(COUNTIF(MetalSmelter,B131&amp;C131)=0,LEN(C131)&gt;0),TRUE,FALSE)</formula>
    </cfRule>
  </conditionalFormatting>
  <conditionalFormatting sqref="G131:G2504">
    <cfRule type="expression" dxfId="52" priority="50" stopIfTrue="1">
      <formula>IF(FIND("Enter smelter details",G131),TRUE)</formula>
    </cfRule>
  </conditionalFormatting>
  <conditionalFormatting sqref="R131:R585 E131:E585">
    <cfRule type="expression" dxfId="51" priority="45" stopIfTrue="1">
      <formula>IF(AND(E131="",$C131=$X$4),TRUE)</formula>
    </cfRule>
    <cfRule type="expression" dxfId="50" priority="46" stopIfTrue="1">
      <formula>IF(FIND("!",E131),TRUE)</formula>
    </cfRule>
  </conditionalFormatting>
  <conditionalFormatting sqref="F131:F585">
    <cfRule type="expression" dxfId="49" priority="43" stopIfTrue="1">
      <formula>IF(AND(LEN($A131)&gt;0,$A131&lt;&gt;$F131),TRUE,FALSE)</formula>
    </cfRule>
  </conditionalFormatting>
  <conditionalFormatting sqref="C131:C585">
    <cfRule type="expression" dxfId="48" priority="42" stopIfTrue="1">
      <formula>IF(AND(B131&lt;&gt;"",C131=""),TRUE)</formula>
    </cfRule>
  </conditionalFormatting>
  <conditionalFormatting sqref="D131:D2504">
    <cfRule type="expression" dxfId="47" priority="41" stopIfTrue="1">
      <formula>IF(AND(LEN($C131)&gt;0,AND($C131&lt;&gt;"Smelter Not Listed",ISBLANK($D131))),1,0)</formula>
    </cfRule>
    <cfRule type="expression" dxfId="46" priority="48" stopIfTrue="1">
      <formula>IF(AND(D131="",$C131=$X$4),TRUE)</formula>
    </cfRule>
    <cfRule type="expression" dxfId="45" priority="49" stopIfTrue="1">
      <formula>IF(FIND("!",D131),TRUE)</formula>
    </cfRule>
  </conditionalFormatting>
  <conditionalFormatting sqref="B21:B130">
    <cfRule type="expression" dxfId="44" priority="24" stopIfTrue="1">
      <formula>IF(B21="",TRUE)</formula>
    </cfRule>
    <cfRule type="expression" dxfId="43" priority="27" stopIfTrue="1">
      <formula>IF(AND(COUNTIF(MetalSmelter,B21&amp;C21)=0,LEN(C21)&gt;0),TRUE,FALSE)</formula>
    </cfRule>
  </conditionalFormatting>
  <conditionalFormatting sqref="D21:D130">
    <cfRule type="expression" dxfId="42" priority="21" stopIfTrue="1">
      <formula>IF(AND(LEN($C21)&gt;0,($C21&lt;&gt;"Smelter Not Listed")),1,0)</formula>
    </cfRule>
    <cfRule type="expression" dxfId="41" priority="28" stopIfTrue="1">
      <formula>IF(AND(D21="",$C21=$X$4),TRUE)</formula>
    </cfRule>
    <cfRule type="expression" dxfId="40" priority="29" stopIfTrue="1">
      <formula>IF(FIND("!",D21),TRUE)</formula>
    </cfRule>
  </conditionalFormatting>
  <conditionalFormatting sqref="G21:G130">
    <cfRule type="expression" dxfId="39" priority="30" stopIfTrue="1">
      <formula>IF(FIND("Enter smelter details",G21),TRUE)</formula>
    </cfRule>
  </conditionalFormatting>
  <conditionalFormatting sqref="R5:R130 E21:E130">
    <cfRule type="expression" dxfId="38" priority="25" stopIfTrue="1">
      <formula>IF(AND(E5="",$C5=$X$4),TRUE)</formula>
    </cfRule>
    <cfRule type="expression" dxfId="37" priority="26" stopIfTrue="1">
      <formula>IF(FIND("!",E5),TRUE)</formula>
    </cfRule>
  </conditionalFormatting>
  <conditionalFormatting sqref="F21:F130">
    <cfRule type="expression" dxfId="36" priority="23" stopIfTrue="1">
      <formula>IF(AND(LEN($A21)&gt;0,$A21&lt;&gt;$F21),TRUE,FALSE)</formula>
    </cfRule>
  </conditionalFormatting>
  <conditionalFormatting sqref="C21:C130">
    <cfRule type="expression" dxfId="35" priority="22" stopIfTrue="1">
      <formula>IF(AND(B21&lt;&gt;"",C21=""),TRUE)</formula>
    </cfRule>
  </conditionalFormatting>
  <conditionalFormatting sqref="B5:B19">
    <cfRule type="expression" dxfId="34" priority="14" stopIfTrue="1">
      <formula>IF(B5="",TRUE)</formula>
    </cfRule>
    <cfRule type="expression" dxfId="33" priority="17" stopIfTrue="1">
      <formula>IF(AND(COUNTIF(MetalSmelter,B5&amp;C5)=0,LEN(C5)&gt;0),TRUE,FALSE)</formula>
    </cfRule>
  </conditionalFormatting>
  <conditionalFormatting sqref="D5:D19">
    <cfRule type="expression" dxfId="32" priority="11" stopIfTrue="1">
      <formula>IF(AND(LEN($C5)&gt;0,($C5&lt;&gt;"Smelter Not Listed")),1,0)</formula>
    </cfRule>
    <cfRule type="expression" dxfId="31" priority="18" stopIfTrue="1">
      <formula>IF(AND(D5="",$C5=$X$4),TRUE)</formula>
    </cfRule>
    <cfRule type="expression" dxfId="30" priority="19" stopIfTrue="1">
      <formula>IF(FIND("!",D5),TRUE)</formula>
    </cfRule>
  </conditionalFormatting>
  <conditionalFormatting sqref="G5:G19">
    <cfRule type="expression" dxfId="29" priority="20" stopIfTrue="1">
      <formula>IF(FIND("Enter smelter details",G5),TRUE)</formula>
    </cfRule>
  </conditionalFormatting>
  <conditionalFormatting sqref="E5:E19">
    <cfRule type="expression" dxfId="28" priority="15" stopIfTrue="1">
      <formula>IF(AND(E5="",$C5=$X$4),TRUE)</formula>
    </cfRule>
    <cfRule type="expression" dxfId="27" priority="16" stopIfTrue="1">
      <formula>IF(FIND("!",E5),TRUE)</formula>
    </cfRule>
  </conditionalFormatting>
  <conditionalFormatting sqref="F5:F19">
    <cfRule type="expression" dxfId="26" priority="13" stopIfTrue="1">
      <formula>IF(AND(LEN($A5)&gt;0,$A5&lt;&gt;$F5),TRUE,FALSE)</formula>
    </cfRule>
  </conditionalFormatting>
  <conditionalFormatting sqref="C5:C19">
    <cfRule type="expression" dxfId="25" priority="12" stopIfTrue="1">
      <formula>IF(AND(B5&lt;&gt;"",C5=""),TRUE)</formula>
    </cfRule>
  </conditionalFormatting>
  <conditionalFormatting sqref="B20">
    <cfRule type="expression" dxfId="24" priority="4" stopIfTrue="1">
      <formula>IF(B20="",TRUE)</formula>
    </cfRule>
    <cfRule type="expression" dxfId="23" priority="7" stopIfTrue="1">
      <formula>IF(AND(COUNTIF(MetalSmelter,B20&amp;C20)=0,LEN(C20)&gt;0),TRUE,FALSE)</formula>
    </cfRule>
  </conditionalFormatting>
  <conditionalFormatting sqref="D20">
    <cfRule type="expression" dxfId="22" priority="1" stopIfTrue="1">
      <formula>IF(AND(LEN($C20)&gt;0,($C20&lt;&gt;"Smelter Not Listed")),1,0)</formula>
    </cfRule>
    <cfRule type="expression" dxfId="21" priority="8" stopIfTrue="1">
      <formula>IF(AND(D20="",$C20=$X$4),TRUE)</formula>
    </cfRule>
    <cfRule type="expression" dxfId="20" priority="9" stopIfTrue="1">
      <formula>IF(FIND("!",D20),TRUE)</formula>
    </cfRule>
  </conditionalFormatting>
  <conditionalFormatting sqref="G20">
    <cfRule type="expression" dxfId="19" priority="10" stopIfTrue="1">
      <formula>IF(FIND("Enter smelter details",G20),TRUE)</formula>
    </cfRule>
  </conditionalFormatting>
  <conditionalFormatting sqref="E20">
    <cfRule type="expression" dxfId="18" priority="5" stopIfTrue="1">
      <formula>IF(AND(E20="",$C20=$X$4),TRUE)</formula>
    </cfRule>
    <cfRule type="expression" dxfId="17" priority="6" stopIfTrue="1">
      <formula>IF(FIND("!",E20),TRUE)</formula>
    </cfRule>
  </conditionalFormatting>
  <conditionalFormatting sqref="F20">
    <cfRule type="expression" dxfId="16" priority="3" stopIfTrue="1">
      <formula>IF(AND(LEN($A20)&gt;0,$A20&lt;&gt;$F20),TRUE,FALSE)</formula>
    </cfRule>
  </conditionalFormatting>
  <conditionalFormatting sqref="C20">
    <cfRule type="expression" dxfId="15"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8" fitToWidth="2" fitToHeight="100" orientation="landscape" r:id="rId3"/>
  <headerFooter>
    <oddHeader xml:space="preserve">&amp;C&amp;"times new roman,Bold"&amp;12
</oddHeader>
    <oddFooter xml:space="preserve">&amp;C&amp;"times new roman,Bold"&amp;12
</odd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70" zoomScaleNormal="7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1" t="str">
        <f ca="1">OFFSET(L!$C$1,MATCH("Checker"&amp;ADDRESS(ROW(),COLUMN(),4),L!$A:$A,0)-1,SL,,)</f>
        <v>To ensure all required fields have been populated before submitting to your customers review form for any line items highlighted in red</v>
      </c>
      <c r="B1" s="451"/>
      <c r="C1" s="451"/>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Knowles Corporation, on behalf of itself and all of its affiliates, collectively referred to as “Knowles”</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 xml:space="preserve">Precision Devices Division - PD - Highly engineered Capacitors and Microwave to Millimeter Wave components. </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Sean England</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Sean.England@Knowles.com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+44 1603 723368</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Sean England</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Sean.England@Knowles.com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44713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2">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2">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2">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2">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99" t="s">
        <v>5</v>
      </c>
      <c r="B56" s="99" t="str">
        <f>Declaration!G77</f>
        <v>https://www.knowles.com/about-knowles/legal/conflict-minerals</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25" orientation="portrait" r:id="rId2"/>
  <headerFooter>
    <oddHeader xml:space="preserve">&amp;C&amp;"times new roman,Bold"&amp;12
</oddHeader>
    <oddFooter xml:space="preserve">&amp;C&amp;"times new roman,Bold"&amp;12
</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70" zoomScaleNormal="70" zoomScalePageLayoutView="70" workbookViewId="0">
      <pane xSplit="2" ySplit="5" topLeftCell="C6" activePane="bottomRight" state="frozen"/>
      <selection activeCell="A4" sqref="A4"/>
      <selection pane="topRight" activeCell="A4" sqref="A4"/>
      <selection pane="bottomLeft" activeCell="A4" sqref="A4"/>
      <selection pane="bottomRight" sqref="A1:D1"/>
    </sheetView>
  </sheetViews>
  <sheetFormatPr defaultColWidth="8.875" defaultRowHeight="12.75"/>
  <cols>
    <col min="1" max="1" width="3.125" style="352" customWidth="1"/>
    <col min="2" max="2" width="39.875" style="353" customWidth="1"/>
    <col min="3" max="3" width="39.875" style="352" customWidth="1"/>
    <col min="4" max="4" width="58.875" style="352" customWidth="1"/>
    <col min="5" max="5" width="1.625" style="352" customWidth="1"/>
    <col min="6" max="6" width="9" style="349" customWidth="1"/>
    <col min="7" max="16384" width="8.875" style="350"/>
  </cols>
  <sheetData>
    <row r="1" spans="1:6" s="26" customFormat="1" ht="35.1" customHeight="1" thickTop="1">
      <c r="A1" s="453" t="str">
        <f ca="1">OFFSET(L!$C$1,MATCH("Product List"&amp;ADDRESS(ROW(),COLUMN(),4),L!$A:$A,0)-1,SL,,)</f>
        <v>Completion required only if reporting level "Product (or List of Products)" selected on the 'Declaration' worksheet.</v>
      </c>
      <c r="B1" s="454"/>
      <c r="C1" s="454"/>
      <c r="D1" s="454"/>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2" t="s">
        <v>898</v>
      </c>
      <c r="C4" s="452"/>
      <c r="D4" s="452"/>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6"/>
      <c r="C6" s="108"/>
      <c r="D6" s="108"/>
      <c r="E6" s="348"/>
    </row>
    <row r="7" spans="1:6" ht="15.75">
      <c r="A7" s="151"/>
      <c r="B7" s="346"/>
      <c r="C7" s="108"/>
      <c r="D7" s="108"/>
      <c r="E7" s="348"/>
    </row>
    <row r="8" spans="1:6" ht="15.75">
      <c r="A8" s="151"/>
      <c r="B8" s="346"/>
      <c r="C8" s="108"/>
      <c r="D8" s="108"/>
      <c r="E8" s="348"/>
    </row>
    <row r="9" spans="1:6" ht="15.75">
      <c r="A9" s="151"/>
      <c r="B9" s="346"/>
      <c r="C9" s="108"/>
      <c r="D9" s="108"/>
      <c r="E9" s="348"/>
    </row>
    <row r="10" spans="1:6" ht="15.75">
      <c r="A10" s="151"/>
      <c r="B10" s="346"/>
      <c r="C10" s="108"/>
      <c r="D10" s="108"/>
      <c r="E10" s="348"/>
    </row>
    <row r="11" spans="1:6" ht="15.75">
      <c r="A11" s="151"/>
      <c r="B11" s="346"/>
      <c r="C11" s="108"/>
      <c r="D11" s="108"/>
      <c r="E11" s="348"/>
    </row>
    <row r="12" spans="1:6" ht="15.75">
      <c r="A12" s="151"/>
      <c r="B12" s="346"/>
      <c r="C12" s="108"/>
      <c r="D12" s="108"/>
      <c r="E12" s="348"/>
    </row>
    <row r="13" spans="1:6" ht="15.75">
      <c r="A13" s="151"/>
      <c r="B13" s="346"/>
      <c r="C13" s="108"/>
      <c r="D13" s="108"/>
      <c r="E13" s="348"/>
    </row>
    <row r="14" spans="1:6" ht="15.75">
      <c r="A14" s="151"/>
      <c r="B14" s="346"/>
      <c r="C14" s="108"/>
      <c r="D14" s="108"/>
      <c r="E14" s="348"/>
    </row>
    <row r="15" spans="1:6" ht="15.75">
      <c r="A15" s="151"/>
      <c r="B15" s="346"/>
      <c r="C15" s="108"/>
      <c r="D15" s="108"/>
      <c r="E15" s="348"/>
    </row>
    <row r="16" spans="1:6" ht="15.75">
      <c r="A16" s="151"/>
      <c r="B16" s="346"/>
      <c r="C16" s="108"/>
      <c r="D16" s="108"/>
      <c r="E16" s="348"/>
    </row>
    <row r="17" spans="1:5" ht="15.75">
      <c r="A17" s="151"/>
      <c r="B17" s="346"/>
      <c r="C17" s="108"/>
      <c r="D17" s="108"/>
      <c r="E17" s="348"/>
    </row>
    <row r="18" spans="1:5" ht="15.75">
      <c r="A18" s="151"/>
      <c r="B18" s="346"/>
      <c r="C18" s="108"/>
      <c r="D18" s="108"/>
      <c r="E18" s="348"/>
    </row>
    <row r="19" spans="1:5" ht="15.75">
      <c r="A19" s="151"/>
      <c r="B19" s="346"/>
      <c r="C19" s="108"/>
      <c r="D19" s="108"/>
      <c r="E19" s="348"/>
    </row>
    <row r="20" spans="1:5" ht="15.75">
      <c r="A20" s="151"/>
      <c r="B20" s="346"/>
      <c r="C20" s="108"/>
      <c r="D20" s="108"/>
      <c r="E20" s="348"/>
    </row>
    <row r="21" spans="1:5" ht="15.75">
      <c r="A21" s="151"/>
      <c r="B21" s="346"/>
      <c r="C21" s="108"/>
      <c r="D21" s="108"/>
      <c r="E21" s="348"/>
    </row>
    <row r="22" spans="1:5" ht="15.75">
      <c r="A22" s="151"/>
      <c r="B22" s="346"/>
      <c r="C22" s="108"/>
      <c r="D22" s="108"/>
      <c r="E22" s="348"/>
    </row>
    <row r="23" spans="1:5" ht="15.75">
      <c r="A23" s="151"/>
      <c r="B23" s="346"/>
      <c r="C23" s="108"/>
      <c r="D23" s="108"/>
      <c r="E23" s="348"/>
    </row>
    <row r="24" spans="1:5" ht="15.75">
      <c r="A24" s="151"/>
      <c r="B24" s="346"/>
      <c r="C24" s="108"/>
      <c r="D24" s="108"/>
      <c r="E24" s="348"/>
    </row>
    <row r="25" spans="1:5" ht="15.75">
      <c r="A25" s="151"/>
      <c r="B25" s="346"/>
      <c r="C25" s="108"/>
      <c r="D25" s="108"/>
      <c r="E25" s="348"/>
    </row>
    <row r="26" spans="1:5" ht="15.75">
      <c r="A26" s="151"/>
      <c r="B26" s="346"/>
      <c r="C26" s="108"/>
      <c r="D26" s="108"/>
      <c r="E26" s="348"/>
    </row>
    <row r="27" spans="1:5" ht="15.75">
      <c r="A27" s="151"/>
      <c r="B27" s="346"/>
      <c r="C27" s="108"/>
      <c r="D27" s="108"/>
      <c r="E27" s="348"/>
    </row>
    <row r="28" spans="1:5" ht="15.75">
      <c r="A28" s="151"/>
      <c r="B28" s="346"/>
      <c r="C28" s="108"/>
      <c r="D28" s="108"/>
      <c r="E28" s="348"/>
    </row>
    <row r="29" spans="1:5" ht="15.75">
      <c r="A29" s="151"/>
      <c r="B29" s="346"/>
      <c r="C29" s="108"/>
      <c r="D29" s="108"/>
      <c r="E29" s="348"/>
    </row>
    <row r="30" spans="1:5" ht="15.75">
      <c r="A30" s="151"/>
      <c r="B30" s="346"/>
      <c r="C30" s="108"/>
      <c r="D30" s="108"/>
      <c r="E30" s="348"/>
    </row>
    <row r="31" spans="1:5" ht="15.75">
      <c r="A31" s="151"/>
      <c r="B31" s="346"/>
      <c r="C31" s="108"/>
      <c r="D31" s="108"/>
      <c r="E31" s="348"/>
    </row>
    <row r="32" spans="1:5" ht="15.75">
      <c r="A32" s="151"/>
      <c r="B32" s="346"/>
      <c r="C32" s="108"/>
      <c r="D32" s="108"/>
      <c r="E32" s="348"/>
    </row>
    <row r="33" spans="1:5" ht="15.75">
      <c r="A33" s="151"/>
      <c r="B33" s="346"/>
      <c r="C33" s="108"/>
      <c r="D33" s="108"/>
      <c r="E33" s="348"/>
    </row>
    <row r="34" spans="1:5" ht="15.75">
      <c r="A34" s="151"/>
      <c r="B34" s="346"/>
      <c r="C34" s="108"/>
      <c r="D34" s="108"/>
      <c r="E34" s="348"/>
    </row>
    <row r="35" spans="1:5" ht="15.75">
      <c r="A35" s="151"/>
      <c r="B35" s="346"/>
      <c r="C35" s="108"/>
      <c r="D35" s="108"/>
      <c r="E35" s="348"/>
    </row>
    <row r="36" spans="1:5" ht="15.75">
      <c r="A36" s="151"/>
      <c r="B36" s="346"/>
      <c r="C36" s="108"/>
      <c r="D36" s="108"/>
      <c r="E36" s="348"/>
    </row>
    <row r="37" spans="1:5" ht="15.75">
      <c r="A37" s="151"/>
      <c r="B37" s="346"/>
      <c r="C37" s="108"/>
      <c r="D37" s="108"/>
      <c r="E37" s="348"/>
    </row>
    <row r="38" spans="1:5" ht="15.75">
      <c r="A38" s="151"/>
      <c r="B38" s="346"/>
      <c r="C38" s="108"/>
      <c r="D38" s="108"/>
      <c r="E38" s="348"/>
    </row>
    <row r="39" spans="1:5" ht="15.75">
      <c r="A39" s="151"/>
      <c r="B39" s="346"/>
      <c r="C39" s="108"/>
      <c r="D39" s="108"/>
      <c r="E39" s="348"/>
    </row>
    <row r="40" spans="1:5" ht="15.75">
      <c r="A40" s="151"/>
      <c r="B40" s="346"/>
      <c r="C40" s="108"/>
      <c r="D40" s="108"/>
      <c r="E40" s="348"/>
    </row>
    <row r="41" spans="1:5" ht="15.75">
      <c r="A41" s="151"/>
      <c r="B41" s="346"/>
      <c r="C41" s="108"/>
      <c r="D41" s="108"/>
      <c r="E41" s="348"/>
    </row>
    <row r="42" spans="1:5" ht="15.75">
      <c r="A42" s="151"/>
      <c r="B42" s="346"/>
      <c r="C42" s="108"/>
      <c r="D42" s="108"/>
      <c r="E42" s="348"/>
    </row>
    <row r="43" spans="1:5" ht="15.75">
      <c r="A43" s="151"/>
      <c r="B43" s="346"/>
      <c r="C43" s="108"/>
      <c r="D43" s="108"/>
      <c r="E43" s="348"/>
    </row>
    <row r="44" spans="1:5" ht="15.75">
      <c r="A44" s="151"/>
      <c r="B44" s="346"/>
      <c r="C44" s="108"/>
      <c r="D44" s="108"/>
      <c r="E44" s="348"/>
    </row>
    <row r="45" spans="1:5" ht="15.75">
      <c r="A45" s="151"/>
      <c r="B45" s="346"/>
      <c r="C45" s="108"/>
      <c r="D45" s="108"/>
      <c r="E45" s="348"/>
    </row>
    <row r="46" spans="1:5" ht="15.75">
      <c r="A46" s="151"/>
      <c r="B46" s="346"/>
      <c r="C46" s="108"/>
      <c r="D46" s="108"/>
      <c r="E46" s="348"/>
    </row>
    <row r="47" spans="1:5" ht="15.75">
      <c r="A47" s="151"/>
      <c r="B47" s="346"/>
      <c r="C47" s="108"/>
      <c r="D47" s="108"/>
      <c r="E47" s="348"/>
    </row>
    <row r="48" spans="1:5" ht="15.75">
      <c r="A48" s="151"/>
      <c r="B48" s="346"/>
      <c r="C48" s="108"/>
      <c r="D48" s="108"/>
      <c r="E48" s="348"/>
    </row>
    <row r="49" spans="1:5" ht="15.75">
      <c r="A49" s="151"/>
      <c r="B49" s="346"/>
      <c r="C49" s="108"/>
      <c r="D49" s="108"/>
      <c r="E49" s="348"/>
    </row>
    <row r="50" spans="1:5" ht="15.75">
      <c r="A50" s="151"/>
      <c r="B50" s="346"/>
      <c r="C50" s="108"/>
      <c r="D50" s="108"/>
      <c r="E50" s="348"/>
    </row>
    <row r="51" spans="1:5" ht="15.75">
      <c r="A51" s="151"/>
      <c r="B51" s="346"/>
      <c r="C51" s="108"/>
      <c r="D51" s="108"/>
      <c r="E51" s="348"/>
    </row>
    <row r="52" spans="1:5" ht="15.75">
      <c r="A52" s="151"/>
      <c r="B52" s="346"/>
      <c r="C52" s="108"/>
      <c r="D52" s="108"/>
      <c r="E52" s="348"/>
    </row>
    <row r="53" spans="1:5" ht="15.75">
      <c r="A53" s="151"/>
      <c r="B53" s="346"/>
      <c r="C53" s="108"/>
      <c r="D53" s="108"/>
      <c r="E53" s="348"/>
    </row>
    <row r="54" spans="1:5" ht="15.75">
      <c r="A54" s="151"/>
      <c r="B54" s="346"/>
      <c r="C54" s="108"/>
      <c r="D54" s="108"/>
      <c r="E54" s="348"/>
    </row>
    <row r="55" spans="1:5" ht="15.75">
      <c r="A55" s="151"/>
      <c r="B55" s="346"/>
      <c r="C55" s="108"/>
      <c r="D55" s="108"/>
      <c r="E55" s="348"/>
    </row>
    <row r="56" spans="1:5" ht="15.75">
      <c r="A56" s="151"/>
      <c r="B56" s="346"/>
      <c r="C56" s="108"/>
      <c r="D56" s="108"/>
      <c r="E56" s="348"/>
    </row>
    <row r="57" spans="1:5" ht="15.75">
      <c r="A57" s="151"/>
      <c r="B57" s="346"/>
      <c r="C57" s="108"/>
      <c r="D57" s="108"/>
      <c r="E57" s="348"/>
    </row>
    <row r="58" spans="1:5" ht="15.75">
      <c r="A58" s="151"/>
      <c r="B58" s="346"/>
      <c r="C58" s="108"/>
      <c r="D58" s="108"/>
      <c r="E58" s="348"/>
    </row>
    <row r="59" spans="1:5" ht="15.75">
      <c r="A59" s="151"/>
      <c r="B59" s="346"/>
      <c r="C59" s="108"/>
      <c r="D59" s="108"/>
      <c r="E59" s="348"/>
    </row>
    <row r="60" spans="1:5" ht="15.75">
      <c r="A60" s="151"/>
      <c r="B60" s="346"/>
      <c r="C60" s="108"/>
      <c r="D60" s="108"/>
      <c r="E60" s="348"/>
    </row>
    <row r="61" spans="1:5" ht="15.75">
      <c r="A61" s="151"/>
      <c r="B61" s="346"/>
      <c r="C61" s="108"/>
      <c r="D61" s="108"/>
      <c r="E61" s="348"/>
    </row>
    <row r="62" spans="1:5" ht="15.75">
      <c r="A62" s="151"/>
      <c r="B62" s="346"/>
      <c r="C62" s="108"/>
      <c r="D62" s="108"/>
      <c r="E62" s="348"/>
    </row>
    <row r="63" spans="1:5" ht="15.75">
      <c r="A63" s="151"/>
      <c r="B63" s="346"/>
      <c r="C63" s="108"/>
      <c r="D63" s="108"/>
      <c r="E63" s="348"/>
    </row>
    <row r="64" spans="1:5" ht="15.75">
      <c r="A64" s="151"/>
      <c r="B64" s="346"/>
      <c r="C64" s="108"/>
      <c r="D64" s="108"/>
      <c r="E64" s="348"/>
    </row>
    <row r="65" spans="1:5" ht="15.75">
      <c r="A65" s="151"/>
      <c r="B65" s="346"/>
      <c r="C65" s="108"/>
      <c r="D65" s="108"/>
      <c r="E65" s="348"/>
    </row>
    <row r="66" spans="1:5" ht="15.75">
      <c r="A66" s="151"/>
      <c r="B66" s="346"/>
      <c r="C66" s="108"/>
      <c r="D66" s="108"/>
      <c r="E66" s="348"/>
    </row>
    <row r="67" spans="1:5" ht="15.75">
      <c r="A67" s="151"/>
      <c r="B67" s="346"/>
      <c r="C67" s="108"/>
      <c r="D67" s="108"/>
      <c r="E67" s="348"/>
    </row>
    <row r="68" spans="1:5" ht="15.75">
      <c r="A68" s="151"/>
      <c r="B68" s="346"/>
      <c r="C68" s="108"/>
      <c r="D68" s="108"/>
      <c r="E68" s="348"/>
    </row>
    <row r="69" spans="1:5" ht="15.75">
      <c r="A69" s="151"/>
      <c r="B69" s="346"/>
      <c r="C69" s="108"/>
      <c r="D69" s="108"/>
      <c r="E69" s="348"/>
    </row>
    <row r="70" spans="1:5" ht="15.75">
      <c r="A70" s="151"/>
      <c r="B70" s="346"/>
      <c r="C70" s="108"/>
      <c r="D70" s="108"/>
      <c r="E70" s="348"/>
    </row>
    <row r="71" spans="1:5" ht="15.75">
      <c r="A71" s="151"/>
      <c r="B71" s="346"/>
      <c r="C71" s="108"/>
      <c r="D71" s="108"/>
      <c r="E71" s="348"/>
    </row>
    <row r="72" spans="1:5" ht="15.75">
      <c r="A72" s="151"/>
      <c r="B72" s="346"/>
      <c r="C72" s="108"/>
      <c r="D72" s="108"/>
      <c r="E72" s="348"/>
    </row>
    <row r="73" spans="1:5" ht="15.75">
      <c r="A73" s="151"/>
      <c r="B73" s="346"/>
      <c r="C73" s="108"/>
      <c r="D73" s="108"/>
      <c r="E73" s="348"/>
    </row>
    <row r="74" spans="1:5" ht="15.75">
      <c r="A74" s="151"/>
      <c r="B74" s="346"/>
      <c r="C74" s="108"/>
      <c r="D74" s="108"/>
      <c r="E74" s="348"/>
    </row>
    <row r="75" spans="1:5" ht="15.75">
      <c r="A75" s="151"/>
      <c r="B75" s="346"/>
      <c r="C75" s="108"/>
      <c r="D75" s="108"/>
      <c r="E75" s="348"/>
    </row>
    <row r="76" spans="1:5" ht="15.75">
      <c r="A76" s="151"/>
      <c r="B76" s="346"/>
      <c r="C76" s="108"/>
      <c r="D76" s="108"/>
      <c r="E76" s="348"/>
    </row>
    <row r="77" spans="1:5" ht="15.75">
      <c r="A77" s="151"/>
      <c r="B77" s="346"/>
      <c r="C77" s="108"/>
      <c r="D77" s="108"/>
      <c r="E77" s="348"/>
    </row>
    <row r="78" spans="1:5" ht="15.75">
      <c r="A78" s="151"/>
      <c r="B78" s="346"/>
      <c r="C78" s="108"/>
      <c r="D78" s="108"/>
      <c r="E78" s="348"/>
    </row>
    <row r="79" spans="1:5" ht="15.75">
      <c r="A79" s="151"/>
      <c r="B79" s="346"/>
      <c r="C79" s="108"/>
      <c r="D79" s="108"/>
      <c r="E79" s="348"/>
    </row>
    <row r="80" spans="1:5" ht="15.75">
      <c r="A80" s="151"/>
      <c r="B80" s="346"/>
      <c r="C80" s="108"/>
      <c r="D80" s="108"/>
      <c r="E80" s="348"/>
    </row>
    <row r="81" spans="1:5" ht="15.75">
      <c r="A81" s="151"/>
      <c r="B81" s="346"/>
      <c r="C81" s="108"/>
      <c r="D81" s="108"/>
      <c r="E81" s="348"/>
    </row>
    <row r="82" spans="1:5" ht="15.75">
      <c r="A82" s="151"/>
      <c r="B82" s="346"/>
      <c r="C82" s="108"/>
      <c r="D82" s="108"/>
      <c r="E82" s="348"/>
    </row>
    <row r="83" spans="1:5" ht="15.75">
      <c r="A83" s="151"/>
      <c r="B83" s="346"/>
      <c r="C83" s="108"/>
      <c r="D83" s="108"/>
      <c r="E83" s="348"/>
    </row>
    <row r="84" spans="1:5" ht="15.75">
      <c r="A84" s="151"/>
      <c r="B84" s="346"/>
      <c r="C84" s="108"/>
      <c r="D84" s="108"/>
      <c r="E84" s="348"/>
    </row>
    <row r="85" spans="1:5" ht="15.75">
      <c r="A85" s="151"/>
      <c r="B85" s="346"/>
      <c r="C85" s="108"/>
      <c r="D85" s="108"/>
      <c r="E85" s="348"/>
    </row>
    <row r="86" spans="1:5" ht="15.75">
      <c r="A86" s="151"/>
      <c r="B86" s="346"/>
      <c r="C86" s="108"/>
      <c r="D86" s="108"/>
      <c r="E86" s="348"/>
    </row>
    <row r="87" spans="1:5" ht="15.75">
      <c r="A87" s="151"/>
      <c r="B87" s="346"/>
      <c r="C87" s="108"/>
      <c r="D87" s="108"/>
      <c r="E87" s="348"/>
    </row>
    <row r="88" spans="1:5" ht="15.75">
      <c r="A88" s="151"/>
      <c r="B88" s="346"/>
      <c r="C88" s="108"/>
      <c r="D88" s="108"/>
      <c r="E88" s="348"/>
    </row>
    <row r="89" spans="1:5" ht="15.75">
      <c r="A89" s="151"/>
      <c r="B89" s="346"/>
      <c r="C89" s="108"/>
      <c r="D89" s="108"/>
      <c r="E89" s="348"/>
    </row>
    <row r="90" spans="1:5" ht="15.75">
      <c r="A90" s="151"/>
      <c r="B90" s="346"/>
      <c r="C90" s="108"/>
      <c r="D90" s="108"/>
      <c r="E90" s="348"/>
    </row>
    <row r="91" spans="1:5" ht="15.75">
      <c r="A91" s="151"/>
      <c r="B91" s="346"/>
      <c r="C91" s="108"/>
      <c r="D91" s="108"/>
      <c r="E91" s="348"/>
    </row>
    <row r="92" spans="1:5" ht="15.75">
      <c r="A92" s="151"/>
      <c r="B92" s="346"/>
      <c r="C92" s="108"/>
      <c r="D92" s="108"/>
      <c r="E92" s="348"/>
    </row>
    <row r="93" spans="1:5" ht="15.75">
      <c r="A93" s="151"/>
      <c r="B93" s="346"/>
      <c r="C93" s="108"/>
      <c r="D93" s="108"/>
      <c r="E93" s="348"/>
    </row>
    <row r="94" spans="1:5" ht="15.75">
      <c r="A94" s="151"/>
      <c r="B94" s="346"/>
      <c r="C94" s="108"/>
      <c r="D94" s="108"/>
      <c r="E94" s="348"/>
    </row>
    <row r="95" spans="1:5" ht="15.75">
      <c r="A95" s="151"/>
      <c r="B95" s="346"/>
      <c r="C95" s="108"/>
      <c r="D95" s="108"/>
      <c r="E95" s="348"/>
    </row>
    <row r="96" spans="1:5" ht="15.75">
      <c r="A96" s="151"/>
      <c r="B96" s="346"/>
      <c r="C96" s="108"/>
      <c r="D96" s="108"/>
      <c r="E96" s="348"/>
    </row>
    <row r="97" spans="1:5" ht="15.75">
      <c r="A97" s="151"/>
      <c r="B97" s="346"/>
      <c r="C97" s="108"/>
      <c r="D97" s="108"/>
      <c r="E97" s="348"/>
    </row>
    <row r="98" spans="1:5" ht="15.75">
      <c r="A98" s="151"/>
      <c r="B98" s="346"/>
      <c r="C98" s="108"/>
      <c r="D98" s="108"/>
      <c r="E98" s="348"/>
    </row>
    <row r="99" spans="1:5" ht="15.75">
      <c r="A99" s="151"/>
      <c r="B99" s="346"/>
      <c r="C99" s="108"/>
      <c r="D99" s="108"/>
      <c r="E99" s="348"/>
    </row>
    <row r="100" spans="1:5" ht="15.75">
      <c r="A100" s="151"/>
      <c r="B100" s="346"/>
      <c r="C100" s="108"/>
      <c r="D100" s="108"/>
      <c r="E100" s="348"/>
    </row>
    <row r="101" spans="1:5" ht="15.75">
      <c r="A101" s="151"/>
      <c r="B101" s="346"/>
      <c r="C101" s="108"/>
      <c r="D101" s="108"/>
      <c r="E101" s="348"/>
    </row>
    <row r="102" spans="1:5" ht="15.75">
      <c r="A102" s="151"/>
      <c r="B102" s="346"/>
      <c r="C102" s="108"/>
      <c r="D102" s="108"/>
      <c r="E102" s="348"/>
    </row>
    <row r="103" spans="1:5" ht="15.75">
      <c r="A103" s="151"/>
      <c r="B103" s="346"/>
      <c r="C103" s="108"/>
      <c r="D103" s="108"/>
      <c r="E103" s="348"/>
    </row>
    <row r="104" spans="1:5" ht="15.75">
      <c r="A104" s="151"/>
      <c r="B104" s="346"/>
      <c r="C104" s="108"/>
      <c r="D104" s="108"/>
      <c r="E104" s="348"/>
    </row>
    <row r="105" spans="1:5" ht="15.75">
      <c r="A105" s="151"/>
      <c r="B105" s="346"/>
      <c r="C105" s="108"/>
      <c r="D105" s="108"/>
      <c r="E105" s="348"/>
    </row>
    <row r="106" spans="1:5" ht="15.75">
      <c r="A106" s="151"/>
      <c r="B106" s="346"/>
      <c r="C106" s="108"/>
      <c r="D106" s="108"/>
      <c r="E106" s="348"/>
    </row>
    <row r="107" spans="1:5" ht="15.75">
      <c r="A107" s="151"/>
      <c r="B107" s="346"/>
      <c r="C107" s="108"/>
      <c r="D107" s="108"/>
      <c r="E107" s="348"/>
    </row>
    <row r="108" spans="1:5" ht="15.75">
      <c r="A108" s="151"/>
      <c r="B108" s="346"/>
      <c r="C108" s="108"/>
      <c r="D108" s="108"/>
      <c r="E108" s="348"/>
    </row>
    <row r="109" spans="1:5" ht="15.75">
      <c r="A109" s="151"/>
      <c r="B109" s="346"/>
      <c r="C109" s="108"/>
      <c r="D109" s="108"/>
      <c r="E109" s="348"/>
    </row>
    <row r="110" spans="1:5" ht="15.75">
      <c r="A110" s="151"/>
      <c r="B110" s="346"/>
      <c r="C110" s="108"/>
      <c r="D110" s="108"/>
      <c r="E110" s="348"/>
    </row>
    <row r="111" spans="1:5" ht="15.75">
      <c r="A111" s="151"/>
      <c r="B111" s="346"/>
      <c r="C111" s="108"/>
      <c r="D111" s="108"/>
      <c r="E111" s="348"/>
    </row>
    <row r="112" spans="1:5" ht="15.75">
      <c r="A112" s="151"/>
      <c r="B112" s="346"/>
      <c r="C112" s="108"/>
      <c r="D112" s="108"/>
      <c r="E112" s="348"/>
    </row>
    <row r="113" spans="1:5" ht="15.75">
      <c r="A113" s="151"/>
      <c r="B113" s="346"/>
      <c r="C113" s="108"/>
      <c r="D113" s="108"/>
      <c r="E113" s="348"/>
    </row>
    <row r="114" spans="1:5" ht="15.75">
      <c r="A114" s="151"/>
      <c r="B114" s="346"/>
      <c r="C114" s="108"/>
      <c r="D114" s="108"/>
      <c r="E114" s="348"/>
    </row>
    <row r="115" spans="1:5" ht="15.75">
      <c r="A115" s="151"/>
      <c r="B115" s="346"/>
      <c r="C115" s="108"/>
      <c r="D115" s="108"/>
      <c r="E115" s="348"/>
    </row>
    <row r="116" spans="1:5" ht="15.75">
      <c r="A116" s="151"/>
      <c r="B116" s="346"/>
      <c r="C116" s="108"/>
      <c r="D116" s="108"/>
      <c r="E116" s="348"/>
    </row>
    <row r="117" spans="1:5" ht="15.75">
      <c r="A117" s="151"/>
      <c r="B117" s="346"/>
      <c r="C117" s="108"/>
      <c r="D117" s="108"/>
      <c r="E117" s="348"/>
    </row>
    <row r="118" spans="1:5" ht="15.75">
      <c r="A118" s="151"/>
      <c r="B118" s="346"/>
      <c r="C118" s="108"/>
      <c r="D118" s="108"/>
      <c r="E118" s="348"/>
    </row>
    <row r="119" spans="1:5" ht="15.75">
      <c r="A119" s="151"/>
      <c r="B119" s="346"/>
      <c r="C119" s="108"/>
      <c r="D119" s="108"/>
      <c r="E119" s="348"/>
    </row>
    <row r="120" spans="1:5" ht="15.75">
      <c r="A120" s="151"/>
      <c r="B120" s="346"/>
      <c r="C120" s="108"/>
      <c r="D120" s="108"/>
      <c r="E120" s="348"/>
    </row>
    <row r="121" spans="1:5" ht="15.75">
      <c r="A121" s="151"/>
      <c r="B121" s="346"/>
      <c r="C121" s="108"/>
      <c r="D121" s="108"/>
      <c r="E121" s="348"/>
    </row>
    <row r="122" spans="1:5" ht="15.75">
      <c r="A122" s="151"/>
      <c r="B122" s="346"/>
      <c r="C122" s="108"/>
      <c r="D122" s="108"/>
      <c r="E122" s="348"/>
    </row>
    <row r="123" spans="1:5" ht="15.75">
      <c r="A123" s="151"/>
      <c r="B123" s="346"/>
      <c r="C123" s="108"/>
      <c r="D123" s="108"/>
      <c r="E123" s="348"/>
    </row>
    <row r="124" spans="1:5" ht="15.75">
      <c r="A124" s="151"/>
      <c r="B124" s="346"/>
      <c r="C124" s="108"/>
      <c r="D124" s="108"/>
      <c r="E124" s="348"/>
    </row>
    <row r="125" spans="1:5" ht="15.75">
      <c r="A125" s="151"/>
      <c r="B125" s="346"/>
      <c r="C125" s="108"/>
      <c r="D125" s="108"/>
      <c r="E125" s="348"/>
    </row>
    <row r="126" spans="1:5" ht="15.75">
      <c r="A126" s="151"/>
      <c r="B126" s="346"/>
      <c r="C126" s="108"/>
      <c r="D126" s="108"/>
      <c r="E126" s="348"/>
    </row>
    <row r="127" spans="1:5" ht="15.75">
      <c r="A127" s="151"/>
      <c r="B127" s="346"/>
      <c r="C127" s="108"/>
      <c r="D127" s="108"/>
      <c r="E127" s="348"/>
    </row>
    <row r="128" spans="1:5" ht="15.75">
      <c r="A128" s="151"/>
      <c r="B128" s="346"/>
      <c r="C128" s="108"/>
      <c r="D128" s="108"/>
      <c r="E128" s="348"/>
    </row>
    <row r="129" spans="1:5" ht="15.75">
      <c r="A129" s="151"/>
      <c r="B129" s="346"/>
      <c r="C129" s="108"/>
      <c r="D129" s="108"/>
      <c r="E129" s="348"/>
    </row>
    <row r="130" spans="1:5" ht="15.75">
      <c r="A130" s="151"/>
      <c r="B130" s="346"/>
      <c r="C130" s="108"/>
      <c r="D130" s="108"/>
      <c r="E130" s="348"/>
    </row>
    <row r="131" spans="1:5" ht="15.75">
      <c r="A131" s="151"/>
      <c r="B131" s="346"/>
      <c r="C131" s="108"/>
      <c r="D131" s="108"/>
      <c r="E131" s="348"/>
    </row>
    <row r="132" spans="1:5" ht="15.75">
      <c r="A132" s="151"/>
      <c r="B132" s="346"/>
      <c r="C132" s="108"/>
      <c r="D132" s="108"/>
      <c r="E132" s="348"/>
    </row>
    <row r="133" spans="1:5" ht="15.75">
      <c r="A133" s="151"/>
      <c r="B133" s="346"/>
      <c r="C133" s="108"/>
      <c r="D133" s="108"/>
      <c r="E133" s="348"/>
    </row>
    <row r="134" spans="1:5" ht="15.75">
      <c r="A134" s="151"/>
      <c r="B134" s="346"/>
      <c r="C134" s="108"/>
      <c r="D134" s="108"/>
      <c r="E134" s="348"/>
    </row>
    <row r="135" spans="1:5" ht="15.75">
      <c r="A135" s="151"/>
      <c r="B135" s="346"/>
      <c r="C135" s="108"/>
      <c r="D135" s="108"/>
      <c r="E135" s="348"/>
    </row>
    <row r="136" spans="1:5" ht="15.75">
      <c r="A136" s="151"/>
      <c r="B136" s="346"/>
      <c r="C136" s="108"/>
      <c r="D136" s="108"/>
      <c r="E136" s="348"/>
    </row>
    <row r="137" spans="1:5" ht="15.75">
      <c r="A137" s="151"/>
      <c r="B137" s="346"/>
      <c r="C137" s="108"/>
      <c r="D137" s="108"/>
      <c r="E137" s="348"/>
    </row>
    <row r="138" spans="1:5" ht="15.75">
      <c r="A138" s="151"/>
      <c r="B138" s="346"/>
      <c r="C138" s="108"/>
      <c r="D138" s="108"/>
      <c r="E138" s="348"/>
    </row>
    <row r="139" spans="1:5" ht="15.75">
      <c r="A139" s="151"/>
      <c r="B139" s="346"/>
      <c r="C139" s="108"/>
      <c r="D139" s="108"/>
      <c r="E139" s="348"/>
    </row>
    <row r="140" spans="1:5" ht="15.75">
      <c r="A140" s="151"/>
      <c r="B140" s="346"/>
      <c r="C140" s="108"/>
      <c r="D140" s="108"/>
      <c r="E140" s="348"/>
    </row>
    <row r="141" spans="1:5" ht="15.75">
      <c r="A141" s="151"/>
      <c r="B141" s="346"/>
      <c r="C141" s="108"/>
      <c r="D141" s="108"/>
      <c r="E141" s="348"/>
    </row>
    <row r="142" spans="1:5" ht="15.75">
      <c r="A142" s="151"/>
      <c r="B142" s="346"/>
      <c r="C142" s="108"/>
      <c r="D142" s="108"/>
      <c r="E142" s="348"/>
    </row>
    <row r="143" spans="1:5" ht="15.75">
      <c r="A143" s="151"/>
      <c r="B143" s="346"/>
      <c r="C143" s="108"/>
      <c r="D143" s="108"/>
      <c r="E143" s="348"/>
    </row>
    <row r="144" spans="1:5" ht="15.75">
      <c r="A144" s="151"/>
      <c r="B144" s="346"/>
      <c r="C144" s="108"/>
      <c r="D144" s="108"/>
      <c r="E144" s="348"/>
    </row>
    <row r="145" spans="1:5" ht="15.75">
      <c r="A145" s="151"/>
      <c r="B145" s="346"/>
      <c r="C145" s="108"/>
      <c r="D145" s="108"/>
      <c r="E145" s="348"/>
    </row>
    <row r="146" spans="1:5" ht="15.75">
      <c r="A146" s="151"/>
      <c r="B146" s="346"/>
      <c r="C146" s="108"/>
      <c r="D146" s="108"/>
      <c r="E146" s="348"/>
    </row>
    <row r="147" spans="1:5" ht="15.75">
      <c r="A147" s="151"/>
      <c r="B147" s="346"/>
      <c r="C147" s="108"/>
      <c r="D147" s="108"/>
      <c r="E147" s="348"/>
    </row>
    <row r="148" spans="1:5" ht="15.75">
      <c r="A148" s="151"/>
      <c r="B148" s="346"/>
      <c r="C148" s="108"/>
      <c r="D148" s="108"/>
      <c r="E148" s="348"/>
    </row>
    <row r="149" spans="1:5" ht="15.75">
      <c r="A149" s="151"/>
      <c r="B149" s="346"/>
      <c r="C149" s="108"/>
      <c r="D149" s="108"/>
      <c r="E149" s="348"/>
    </row>
    <row r="150" spans="1:5" ht="15.75">
      <c r="A150" s="151"/>
      <c r="B150" s="346"/>
      <c r="C150" s="108"/>
      <c r="D150" s="108"/>
      <c r="E150" s="348"/>
    </row>
    <row r="151" spans="1:5" ht="15.75">
      <c r="A151" s="151"/>
      <c r="B151" s="346"/>
      <c r="C151" s="108"/>
      <c r="D151" s="108"/>
      <c r="E151" s="348"/>
    </row>
    <row r="152" spans="1:5" ht="15.75">
      <c r="A152" s="151"/>
      <c r="B152" s="346"/>
      <c r="C152" s="108"/>
      <c r="D152" s="108"/>
      <c r="E152" s="348"/>
    </row>
    <row r="153" spans="1:5" ht="15.75">
      <c r="A153" s="151"/>
      <c r="B153" s="346"/>
      <c r="C153" s="108"/>
      <c r="D153" s="108"/>
      <c r="E153" s="348"/>
    </row>
    <row r="154" spans="1:5" ht="15.75">
      <c r="A154" s="151"/>
      <c r="B154" s="346"/>
      <c r="C154" s="108"/>
      <c r="D154" s="108"/>
      <c r="E154" s="348"/>
    </row>
    <row r="155" spans="1:5" ht="15.75">
      <c r="A155" s="151"/>
      <c r="B155" s="346"/>
      <c r="C155" s="108"/>
      <c r="D155" s="108"/>
      <c r="E155" s="348"/>
    </row>
    <row r="156" spans="1:5" ht="15.75">
      <c r="A156" s="151"/>
      <c r="B156" s="346"/>
      <c r="C156" s="108"/>
      <c r="D156" s="108"/>
      <c r="E156" s="348"/>
    </row>
    <row r="157" spans="1:5" ht="15.75">
      <c r="A157" s="151"/>
      <c r="B157" s="346"/>
      <c r="C157" s="108"/>
      <c r="D157" s="108"/>
      <c r="E157" s="348"/>
    </row>
    <row r="158" spans="1:5" ht="15.75">
      <c r="A158" s="151"/>
      <c r="B158" s="346"/>
      <c r="C158" s="108"/>
      <c r="D158" s="108"/>
      <c r="E158" s="348"/>
    </row>
    <row r="159" spans="1:5" ht="15.75">
      <c r="A159" s="151"/>
      <c r="B159" s="346"/>
      <c r="C159" s="108"/>
      <c r="D159" s="108"/>
      <c r="E159" s="348"/>
    </row>
    <row r="160" spans="1:5" ht="15.75">
      <c r="A160" s="151"/>
      <c r="B160" s="346"/>
      <c r="C160" s="108"/>
      <c r="D160" s="108"/>
      <c r="E160" s="348"/>
    </row>
    <row r="161" spans="1:5" ht="15.75">
      <c r="A161" s="151"/>
      <c r="B161" s="346"/>
      <c r="C161" s="108"/>
      <c r="D161" s="108"/>
      <c r="E161" s="348"/>
    </row>
    <row r="162" spans="1:5" ht="15.75">
      <c r="A162" s="151"/>
      <c r="B162" s="346"/>
      <c r="C162" s="108"/>
      <c r="D162" s="108"/>
      <c r="E162" s="348"/>
    </row>
    <row r="163" spans="1:5" ht="15.75">
      <c r="A163" s="151"/>
      <c r="B163" s="346"/>
      <c r="C163" s="108"/>
      <c r="D163" s="108"/>
      <c r="E163" s="348"/>
    </row>
    <row r="164" spans="1:5" ht="15.75">
      <c r="A164" s="151"/>
      <c r="B164" s="346"/>
      <c r="C164" s="108"/>
      <c r="D164" s="108"/>
      <c r="E164" s="348"/>
    </row>
    <row r="165" spans="1:5" ht="15.75">
      <c r="A165" s="151"/>
      <c r="B165" s="346"/>
      <c r="C165" s="108"/>
      <c r="D165" s="108"/>
      <c r="E165" s="348"/>
    </row>
    <row r="166" spans="1:5" ht="15.75">
      <c r="A166" s="151"/>
      <c r="B166" s="346"/>
      <c r="C166" s="108"/>
      <c r="D166" s="108"/>
      <c r="E166" s="348"/>
    </row>
    <row r="167" spans="1:5" ht="15.75">
      <c r="A167" s="151"/>
      <c r="B167" s="346"/>
      <c r="C167" s="108"/>
      <c r="D167" s="108"/>
      <c r="E167" s="348"/>
    </row>
    <row r="168" spans="1:5" ht="15.75">
      <c r="A168" s="151"/>
      <c r="B168" s="346"/>
      <c r="C168" s="108"/>
      <c r="D168" s="108"/>
      <c r="E168" s="348"/>
    </row>
    <row r="169" spans="1:5" ht="15.75">
      <c r="A169" s="151"/>
      <c r="B169" s="346"/>
      <c r="C169" s="108"/>
      <c r="D169" s="108"/>
      <c r="E169" s="348"/>
    </row>
    <row r="170" spans="1:5" ht="15.75">
      <c r="A170" s="151"/>
      <c r="B170" s="346"/>
      <c r="C170" s="108"/>
      <c r="D170" s="108"/>
      <c r="E170" s="348"/>
    </row>
    <row r="171" spans="1:5" ht="15.75">
      <c r="A171" s="151"/>
      <c r="B171" s="346"/>
      <c r="C171" s="108"/>
      <c r="D171" s="108"/>
      <c r="E171" s="348"/>
    </row>
    <row r="172" spans="1:5" ht="15.75">
      <c r="A172" s="151"/>
      <c r="B172" s="346"/>
      <c r="C172" s="108"/>
      <c r="D172" s="108"/>
      <c r="E172" s="348"/>
    </row>
    <row r="173" spans="1:5" ht="15.75">
      <c r="A173" s="151"/>
      <c r="B173" s="346"/>
      <c r="C173" s="108"/>
      <c r="D173" s="108"/>
      <c r="E173" s="348"/>
    </row>
    <row r="174" spans="1:5" ht="15.75">
      <c r="A174" s="151"/>
      <c r="B174" s="346"/>
      <c r="C174" s="108"/>
      <c r="D174" s="108"/>
      <c r="E174" s="348"/>
    </row>
    <row r="175" spans="1:5" ht="15.75">
      <c r="A175" s="151"/>
      <c r="B175" s="346"/>
      <c r="C175" s="108"/>
      <c r="D175" s="108"/>
      <c r="E175" s="348"/>
    </row>
    <row r="176" spans="1:5" ht="15.75">
      <c r="A176" s="151"/>
      <c r="B176" s="346"/>
      <c r="C176" s="108"/>
      <c r="D176" s="108"/>
      <c r="E176" s="348"/>
    </row>
    <row r="177" spans="1:5" ht="15.75">
      <c r="A177" s="151"/>
      <c r="B177" s="346"/>
      <c r="C177" s="108"/>
      <c r="D177" s="108"/>
      <c r="E177" s="348"/>
    </row>
    <row r="178" spans="1:5" ht="15.75">
      <c r="A178" s="151"/>
      <c r="B178" s="346"/>
      <c r="C178" s="108"/>
      <c r="D178" s="108"/>
      <c r="E178" s="348"/>
    </row>
    <row r="179" spans="1:5" ht="15.75">
      <c r="A179" s="151"/>
      <c r="B179" s="346"/>
      <c r="C179" s="108"/>
      <c r="D179" s="108"/>
      <c r="E179" s="348"/>
    </row>
    <row r="180" spans="1:5" ht="15.75">
      <c r="A180" s="151"/>
      <c r="B180" s="346"/>
      <c r="C180" s="108"/>
      <c r="D180" s="108"/>
      <c r="E180" s="348"/>
    </row>
    <row r="181" spans="1:5" ht="15.75">
      <c r="A181" s="151"/>
      <c r="B181" s="346"/>
      <c r="C181" s="108"/>
      <c r="D181" s="108"/>
      <c r="E181" s="348"/>
    </row>
    <row r="182" spans="1:5" ht="15.75">
      <c r="A182" s="151"/>
      <c r="B182" s="346"/>
      <c r="C182" s="108"/>
      <c r="D182" s="108"/>
      <c r="E182" s="348"/>
    </row>
    <row r="183" spans="1:5" ht="15.75">
      <c r="A183" s="151"/>
      <c r="B183" s="346"/>
      <c r="C183" s="108"/>
      <c r="D183" s="108"/>
      <c r="E183" s="348"/>
    </row>
    <row r="184" spans="1:5" ht="15.75">
      <c r="A184" s="151"/>
      <c r="B184" s="346"/>
      <c r="C184" s="108"/>
      <c r="D184" s="108"/>
      <c r="E184" s="348"/>
    </row>
    <row r="185" spans="1:5" ht="15.75">
      <c r="A185" s="151"/>
      <c r="B185" s="346"/>
      <c r="C185" s="108"/>
      <c r="D185" s="108"/>
      <c r="E185" s="348"/>
    </row>
    <row r="186" spans="1:5" ht="15.75">
      <c r="A186" s="151"/>
      <c r="B186" s="346"/>
      <c r="C186" s="108"/>
      <c r="D186" s="108"/>
      <c r="E186" s="348"/>
    </row>
    <row r="187" spans="1:5" ht="15.75">
      <c r="A187" s="151"/>
      <c r="B187" s="346"/>
      <c r="C187" s="108"/>
      <c r="D187" s="108"/>
      <c r="E187" s="348"/>
    </row>
    <row r="188" spans="1:5" ht="15.75">
      <c r="A188" s="151"/>
      <c r="B188" s="346"/>
      <c r="C188" s="108"/>
      <c r="D188" s="108"/>
      <c r="E188" s="348"/>
    </row>
    <row r="189" spans="1:5" ht="15.75">
      <c r="A189" s="151"/>
      <c r="B189" s="346"/>
      <c r="C189" s="108"/>
      <c r="D189" s="108"/>
      <c r="E189" s="348"/>
    </row>
    <row r="190" spans="1:5" ht="15.75">
      <c r="A190" s="151"/>
      <c r="B190" s="346"/>
      <c r="C190" s="108"/>
      <c r="D190" s="108"/>
      <c r="E190" s="348"/>
    </row>
    <row r="191" spans="1:5" ht="15.75">
      <c r="A191" s="151"/>
      <c r="B191" s="346"/>
      <c r="C191" s="108"/>
      <c r="D191" s="108"/>
      <c r="E191" s="348"/>
    </row>
    <row r="192" spans="1:5" ht="15.75">
      <c r="A192" s="151"/>
      <c r="B192" s="346"/>
      <c r="C192" s="108"/>
      <c r="D192" s="108"/>
      <c r="E192" s="348"/>
    </row>
    <row r="193" spans="1:5" ht="15.75">
      <c r="A193" s="151"/>
      <c r="B193" s="346"/>
      <c r="C193" s="108"/>
      <c r="D193" s="108"/>
      <c r="E193" s="348"/>
    </row>
    <row r="194" spans="1:5" ht="15.75">
      <c r="A194" s="151"/>
      <c r="B194" s="346"/>
      <c r="C194" s="108"/>
      <c r="D194" s="108"/>
      <c r="E194" s="348"/>
    </row>
    <row r="195" spans="1:5" ht="15.75">
      <c r="A195" s="151"/>
      <c r="B195" s="346"/>
      <c r="C195" s="108"/>
      <c r="D195" s="108"/>
      <c r="E195" s="348"/>
    </row>
    <row r="196" spans="1:5" ht="15.75">
      <c r="A196" s="151"/>
      <c r="B196" s="346"/>
      <c r="C196" s="108"/>
      <c r="D196" s="108"/>
      <c r="E196" s="348"/>
    </row>
    <row r="197" spans="1:5" ht="15.75">
      <c r="A197" s="151"/>
      <c r="B197" s="346"/>
      <c r="C197" s="108"/>
      <c r="D197" s="108"/>
      <c r="E197" s="348"/>
    </row>
    <row r="198" spans="1:5" ht="15.75">
      <c r="A198" s="151"/>
      <c r="B198" s="346"/>
      <c r="C198" s="108"/>
      <c r="D198" s="108"/>
      <c r="E198" s="348"/>
    </row>
    <row r="199" spans="1:5" ht="15.75">
      <c r="A199" s="151"/>
      <c r="B199" s="346"/>
      <c r="C199" s="108"/>
      <c r="D199" s="108"/>
      <c r="E199" s="348"/>
    </row>
    <row r="200" spans="1:5" ht="15.75">
      <c r="A200" s="151"/>
      <c r="B200" s="346"/>
      <c r="C200" s="108"/>
      <c r="D200" s="108"/>
      <c r="E200" s="348"/>
    </row>
    <row r="201" spans="1:5" ht="15.75">
      <c r="A201" s="151"/>
      <c r="B201" s="346"/>
      <c r="C201" s="108"/>
      <c r="D201" s="108"/>
      <c r="E201" s="348"/>
    </row>
    <row r="202" spans="1:5" ht="15.75">
      <c r="A202" s="151"/>
      <c r="B202" s="346"/>
      <c r="C202" s="108"/>
      <c r="D202" s="108"/>
      <c r="E202" s="348"/>
    </row>
    <row r="203" spans="1:5" ht="15.75">
      <c r="A203" s="151"/>
      <c r="B203" s="346"/>
      <c r="C203" s="108"/>
      <c r="D203" s="108"/>
      <c r="E203" s="348"/>
    </row>
    <row r="204" spans="1:5" ht="15.75">
      <c r="A204" s="151"/>
      <c r="B204" s="346"/>
      <c r="C204" s="108"/>
      <c r="D204" s="108"/>
      <c r="E204" s="348"/>
    </row>
    <row r="205" spans="1:5" ht="15.75">
      <c r="A205" s="151"/>
      <c r="B205" s="346"/>
      <c r="C205" s="108"/>
      <c r="D205" s="108"/>
      <c r="E205" s="348"/>
    </row>
    <row r="206" spans="1:5" ht="15.75">
      <c r="A206" s="151"/>
      <c r="B206" s="346"/>
      <c r="C206" s="108"/>
      <c r="D206" s="108"/>
      <c r="E206" s="348"/>
    </row>
    <row r="207" spans="1:5" ht="15.75">
      <c r="A207" s="151"/>
      <c r="B207" s="346"/>
      <c r="C207" s="108"/>
      <c r="D207" s="108"/>
      <c r="E207" s="348"/>
    </row>
    <row r="208" spans="1:5" ht="15.75">
      <c r="A208" s="151"/>
      <c r="B208" s="346"/>
      <c r="C208" s="108"/>
      <c r="D208" s="108"/>
      <c r="E208" s="348"/>
    </row>
    <row r="209" spans="1:5" ht="15.75">
      <c r="A209" s="151"/>
      <c r="B209" s="346"/>
      <c r="C209" s="108"/>
      <c r="D209" s="108"/>
      <c r="E209" s="348"/>
    </row>
    <row r="210" spans="1:5" ht="15.75">
      <c r="A210" s="151"/>
      <c r="B210" s="346"/>
      <c r="C210" s="108"/>
      <c r="D210" s="108"/>
      <c r="E210" s="348"/>
    </row>
    <row r="211" spans="1:5" ht="15.75">
      <c r="A211" s="151"/>
      <c r="B211" s="346"/>
      <c r="C211" s="108"/>
      <c r="D211" s="108"/>
      <c r="E211" s="348"/>
    </row>
    <row r="212" spans="1:5" ht="15.75">
      <c r="A212" s="151"/>
      <c r="B212" s="346"/>
      <c r="C212" s="108"/>
      <c r="D212" s="108"/>
      <c r="E212" s="348"/>
    </row>
    <row r="213" spans="1:5" ht="15.75">
      <c r="A213" s="151"/>
      <c r="B213" s="346"/>
      <c r="C213" s="108"/>
      <c r="D213" s="108"/>
      <c r="E213" s="348"/>
    </row>
    <row r="214" spans="1:5" ht="15.75">
      <c r="A214" s="151"/>
      <c r="B214" s="346"/>
      <c r="C214" s="108"/>
      <c r="D214" s="108"/>
      <c r="E214" s="348"/>
    </row>
    <row r="215" spans="1:5" ht="15.75">
      <c r="A215" s="151"/>
      <c r="B215" s="346"/>
      <c r="C215" s="108"/>
      <c r="D215" s="108"/>
      <c r="E215" s="348"/>
    </row>
    <row r="216" spans="1:5" ht="15.75">
      <c r="A216" s="151"/>
      <c r="B216" s="346"/>
      <c r="C216" s="108"/>
      <c r="D216" s="108"/>
      <c r="E216" s="348"/>
    </row>
    <row r="217" spans="1:5" ht="15.75">
      <c r="A217" s="151"/>
      <c r="B217" s="346"/>
      <c r="C217" s="108"/>
      <c r="D217" s="108"/>
      <c r="E217" s="348"/>
    </row>
    <row r="218" spans="1:5" ht="15.75">
      <c r="A218" s="151"/>
      <c r="B218" s="346"/>
      <c r="C218" s="108"/>
      <c r="D218" s="108"/>
      <c r="E218" s="348"/>
    </row>
    <row r="219" spans="1:5" ht="15.75">
      <c r="A219" s="151"/>
      <c r="B219" s="346"/>
      <c r="C219" s="108"/>
      <c r="D219" s="108"/>
      <c r="E219" s="348"/>
    </row>
    <row r="220" spans="1:5" ht="15.75">
      <c r="A220" s="151"/>
      <c r="B220" s="346"/>
      <c r="C220" s="108"/>
      <c r="D220" s="108"/>
      <c r="E220" s="348"/>
    </row>
    <row r="221" spans="1:5" ht="15.75">
      <c r="A221" s="151"/>
      <c r="B221" s="346"/>
      <c r="C221" s="108"/>
      <c r="D221" s="108"/>
      <c r="E221" s="348"/>
    </row>
    <row r="222" spans="1:5" ht="15.75">
      <c r="A222" s="151"/>
      <c r="B222" s="346"/>
      <c r="C222" s="108"/>
      <c r="D222" s="108"/>
      <c r="E222" s="348"/>
    </row>
    <row r="223" spans="1:5" ht="15.75">
      <c r="A223" s="151"/>
      <c r="B223" s="346"/>
      <c r="C223" s="108"/>
      <c r="D223" s="108"/>
      <c r="E223" s="348"/>
    </row>
    <row r="224" spans="1:5" ht="15.75">
      <c r="A224" s="151"/>
      <c r="B224" s="346"/>
      <c r="C224" s="108"/>
      <c r="D224" s="108"/>
      <c r="E224" s="348"/>
    </row>
    <row r="225" spans="1:5" ht="15.75">
      <c r="A225" s="151"/>
      <c r="B225" s="346"/>
      <c r="C225" s="108"/>
      <c r="D225" s="108"/>
      <c r="E225" s="348"/>
    </row>
    <row r="226" spans="1:5" ht="15.75">
      <c r="A226" s="151"/>
      <c r="B226" s="346"/>
      <c r="C226" s="108"/>
      <c r="D226" s="108"/>
      <c r="E226" s="348"/>
    </row>
    <row r="227" spans="1:5" ht="15.75">
      <c r="A227" s="151"/>
      <c r="B227" s="346"/>
      <c r="C227" s="108"/>
      <c r="D227" s="108"/>
      <c r="E227" s="348"/>
    </row>
    <row r="228" spans="1:5" ht="15.75">
      <c r="A228" s="151"/>
      <c r="B228" s="346"/>
      <c r="C228" s="108"/>
      <c r="D228" s="108"/>
      <c r="E228" s="348"/>
    </row>
    <row r="229" spans="1:5" ht="15.75">
      <c r="A229" s="151"/>
      <c r="B229" s="346"/>
      <c r="C229" s="108"/>
      <c r="D229" s="108"/>
      <c r="E229" s="348"/>
    </row>
    <row r="230" spans="1:5" ht="15.75">
      <c r="A230" s="151"/>
      <c r="B230" s="346"/>
      <c r="C230" s="108"/>
      <c r="D230" s="108"/>
      <c r="E230" s="348"/>
    </row>
    <row r="231" spans="1:5" ht="15.75">
      <c r="A231" s="151"/>
      <c r="B231" s="346"/>
      <c r="C231" s="108"/>
      <c r="D231" s="108"/>
      <c r="E231" s="348"/>
    </row>
    <row r="232" spans="1:5" ht="15.75">
      <c r="A232" s="151"/>
      <c r="B232" s="346"/>
      <c r="C232" s="108"/>
      <c r="D232" s="108"/>
      <c r="E232" s="348"/>
    </row>
    <row r="233" spans="1:5" ht="15.75">
      <c r="A233" s="151"/>
      <c r="B233" s="346"/>
      <c r="C233" s="108"/>
      <c r="D233" s="108"/>
      <c r="E233" s="348"/>
    </row>
    <row r="234" spans="1:5" ht="15.75">
      <c r="A234" s="151"/>
      <c r="B234" s="346"/>
      <c r="C234" s="108"/>
      <c r="D234" s="108"/>
      <c r="E234" s="348"/>
    </row>
    <row r="235" spans="1:5" ht="15.75">
      <c r="A235" s="151"/>
      <c r="B235" s="346"/>
      <c r="C235" s="108"/>
      <c r="D235" s="108"/>
      <c r="E235" s="348"/>
    </row>
    <row r="236" spans="1:5" ht="15.75">
      <c r="A236" s="151"/>
      <c r="B236" s="346"/>
      <c r="C236" s="108"/>
      <c r="D236" s="108"/>
      <c r="E236" s="348"/>
    </row>
    <row r="237" spans="1:5" ht="15.75">
      <c r="A237" s="151"/>
      <c r="B237" s="346"/>
      <c r="C237" s="108"/>
      <c r="D237" s="108"/>
      <c r="E237" s="348"/>
    </row>
    <row r="238" spans="1:5" ht="15.75">
      <c r="A238" s="151"/>
      <c r="B238" s="346"/>
      <c r="C238" s="108"/>
      <c r="D238" s="108"/>
      <c r="E238" s="348"/>
    </row>
    <row r="239" spans="1:5" ht="15.75">
      <c r="A239" s="151"/>
      <c r="B239" s="346"/>
      <c r="C239" s="108"/>
      <c r="D239" s="108"/>
      <c r="E239" s="348"/>
    </row>
    <row r="240" spans="1:5" ht="15.75">
      <c r="A240" s="151"/>
      <c r="B240" s="346"/>
      <c r="C240" s="108"/>
      <c r="D240" s="108"/>
      <c r="E240" s="348"/>
    </row>
    <row r="241" spans="1:5" ht="15.75">
      <c r="A241" s="151"/>
      <c r="B241" s="346"/>
      <c r="C241" s="108"/>
      <c r="D241" s="108"/>
      <c r="E241" s="348"/>
    </row>
    <row r="242" spans="1:5" ht="15.75">
      <c r="A242" s="151"/>
      <c r="B242" s="346"/>
      <c r="C242" s="108"/>
      <c r="D242" s="108"/>
      <c r="E242" s="348"/>
    </row>
    <row r="243" spans="1:5" ht="15.75">
      <c r="A243" s="151"/>
      <c r="B243" s="346"/>
      <c r="C243" s="108"/>
      <c r="D243" s="108"/>
      <c r="E243" s="348"/>
    </row>
    <row r="244" spans="1:5" ht="15.75">
      <c r="A244" s="151"/>
      <c r="B244" s="346"/>
      <c r="C244" s="108"/>
      <c r="D244" s="108"/>
      <c r="E244" s="348"/>
    </row>
    <row r="245" spans="1:5" ht="15.75">
      <c r="A245" s="151"/>
      <c r="B245" s="346"/>
      <c r="C245" s="108"/>
      <c r="D245" s="108"/>
      <c r="E245" s="348"/>
    </row>
    <row r="246" spans="1:5" ht="15.75">
      <c r="A246" s="151"/>
      <c r="B246" s="346"/>
      <c r="C246" s="108"/>
      <c r="D246" s="108"/>
      <c r="E246" s="348"/>
    </row>
    <row r="247" spans="1:5" ht="15.75">
      <c r="A247" s="151"/>
      <c r="B247" s="346"/>
      <c r="C247" s="108"/>
      <c r="D247" s="108"/>
      <c r="E247" s="348"/>
    </row>
    <row r="248" spans="1:5" ht="15.75">
      <c r="A248" s="151"/>
      <c r="B248" s="346"/>
      <c r="C248" s="108"/>
      <c r="D248" s="108"/>
      <c r="E248" s="348"/>
    </row>
    <row r="249" spans="1:5" ht="15.75">
      <c r="A249" s="151"/>
      <c r="B249" s="346"/>
      <c r="C249" s="108"/>
      <c r="D249" s="108"/>
      <c r="E249" s="348"/>
    </row>
    <row r="250" spans="1:5" ht="15.75">
      <c r="A250" s="151"/>
      <c r="B250" s="346"/>
      <c r="C250" s="108"/>
      <c r="D250" s="108"/>
      <c r="E250" s="348"/>
    </row>
    <row r="251" spans="1:5" ht="15.75">
      <c r="A251" s="151"/>
      <c r="B251" s="346"/>
      <c r="C251" s="108"/>
      <c r="D251" s="108"/>
      <c r="E251" s="348"/>
    </row>
    <row r="252" spans="1:5" ht="15.75">
      <c r="A252" s="151"/>
      <c r="B252" s="346"/>
      <c r="C252" s="108"/>
      <c r="D252" s="108"/>
      <c r="E252" s="348"/>
    </row>
    <row r="253" spans="1:5" ht="15.75">
      <c r="A253" s="151"/>
      <c r="B253" s="346"/>
      <c r="C253" s="108"/>
      <c r="D253" s="108"/>
      <c r="E253" s="348"/>
    </row>
    <row r="254" spans="1:5" ht="15.75">
      <c r="A254" s="151"/>
      <c r="B254" s="346"/>
      <c r="C254" s="108"/>
      <c r="D254" s="108"/>
      <c r="E254" s="348"/>
    </row>
    <row r="255" spans="1:5" ht="15.75">
      <c r="A255" s="151"/>
      <c r="B255" s="346"/>
      <c r="C255" s="108"/>
      <c r="D255" s="108"/>
      <c r="E255" s="348"/>
    </row>
    <row r="256" spans="1:5" ht="15.75">
      <c r="A256" s="151"/>
      <c r="B256" s="346"/>
      <c r="C256" s="108"/>
      <c r="D256" s="108"/>
      <c r="E256" s="348"/>
    </row>
    <row r="257" spans="1:5" ht="15.75">
      <c r="A257" s="151"/>
      <c r="B257" s="346"/>
      <c r="C257" s="108"/>
      <c r="D257" s="108"/>
      <c r="E257" s="348"/>
    </row>
    <row r="258" spans="1:5" ht="15.75">
      <c r="A258" s="151"/>
      <c r="B258" s="346"/>
      <c r="C258" s="108"/>
      <c r="D258" s="108"/>
      <c r="E258" s="348"/>
    </row>
    <row r="259" spans="1:5" ht="15.75">
      <c r="A259" s="151"/>
      <c r="B259" s="346"/>
      <c r="C259" s="108"/>
      <c r="D259" s="108"/>
      <c r="E259" s="348"/>
    </row>
    <row r="260" spans="1:5" ht="15.75">
      <c r="A260" s="151"/>
      <c r="B260" s="346"/>
      <c r="C260" s="108"/>
      <c r="D260" s="108"/>
      <c r="E260" s="348"/>
    </row>
    <row r="261" spans="1:5" ht="15.75">
      <c r="A261" s="151"/>
      <c r="B261" s="346"/>
      <c r="C261" s="108"/>
      <c r="D261" s="108"/>
      <c r="E261" s="348"/>
    </row>
    <row r="262" spans="1:5" ht="15.75">
      <c r="A262" s="151"/>
      <c r="B262" s="346"/>
      <c r="C262" s="108"/>
      <c r="D262" s="108"/>
      <c r="E262" s="348"/>
    </row>
    <row r="263" spans="1:5" ht="15.75">
      <c r="A263" s="151"/>
      <c r="B263" s="346"/>
      <c r="C263" s="108"/>
      <c r="D263" s="108"/>
      <c r="E263" s="348"/>
    </row>
    <row r="264" spans="1:5" ht="15.75">
      <c r="A264" s="151"/>
      <c r="B264" s="346"/>
      <c r="C264" s="108"/>
      <c r="D264" s="108"/>
      <c r="E264" s="348"/>
    </row>
    <row r="265" spans="1:5" ht="15.75">
      <c r="A265" s="151"/>
      <c r="B265" s="346"/>
      <c r="C265" s="108"/>
      <c r="D265" s="108"/>
      <c r="E265" s="348"/>
    </row>
    <row r="266" spans="1:5" ht="15.75">
      <c r="A266" s="151"/>
      <c r="B266" s="346"/>
      <c r="C266" s="108"/>
      <c r="D266" s="108"/>
      <c r="E266" s="348"/>
    </row>
    <row r="267" spans="1:5" ht="15.75">
      <c r="A267" s="151"/>
      <c r="B267" s="346"/>
      <c r="C267" s="108"/>
      <c r="D267" s="108"/>
      <c r="E267" s="348"/>
    </row>
    <row r="268" spans="1:5" ht="15.75">
      <c r="A268" s="151"/>
      <c r="B268" s="346"/>
      <c r="C268" s="108"/>
      <c r="D268" s="108"/>
      <c r="E268" s="348"/>
    </row>
    <row r="269" spans="1:5" ht="15.75">
      <c r="A269" s="151"/>
      <c r="B269" s="346"/>
      <c r="C269" s="108"/>
      <c r="D269" s="108"/>
      <c r="E269" s="348"/>
    </row>
    <row r="270" spans="1:5" ht="15.75">
      <c r="A270" s="151"/>
      <c r="B270" s="346"/>
      <c r="C270" s="108"/>
      <c r="D270" s="108"/>
      <c r="E270" s="348"/>
    </row>
    <row r="271" spans="1:5" ht="15.75">
      <c r="A271" s="151"/>
      <c r="B271" s="346"/>
      <c r="C271" s="108"/>
      <c r="D271" s="108"/>
      <c r="E271" s="348"/>
    </row>
    <row r="272" spans="1:5" ht="15.75">
      <c r="A272" s="151"/>
      <c r="B272" s="346"/>
      <c r="C272" s="108"/>
      <c r="D272" s="108"/>
      <c r="E272" s="348"/>
    </row>
    <row r="273" spans="1:5" ht="15.75">
      <c r="A273" s="151"/>
      <c r="B273" s="346"/>
      <c r="C273" s="108"/>
      <c r="D273" s="108"/>
      <c r="E273" s="348"/>
    </row>
    <row r="274" spans="1:5" ht="15.75">
      <c r="A274" s="151"/>
      <c r="B274" s="346"/>
      <c r="C274" s="108"/>
      <c r="D274" s="108"/>
      <c r="E274" s="348"/>
    </row>
    <row r="275" spans="1:5" ht="15.75">
      <c r="A275" s="151"/>
      <c r="B275" s="346"/>
      <c r="C275" s="108"/>
      <c r="D275" s="108"/>
      <c r="E275" s="348"/>
    </row>
    <row r="276" spans="1:5" ht="15.75">
      <c r="A276" s="151"/>
      <c r="B276" s="346"/>
      <c r="C276" s="108"/>
      <c r="D276" s="108"/>
      <c r="E276" s="348"/>
    </row>
    <row r="277" spans="1:5" ht="15.75">
      <c r="A277" s="151"/>
      <c r="B277" s="346"/>
      <c r="C277" s="108"/>
      <c r="D277" s="108"/>
      <c r="E277" s="348"/>
    </row>
    <row r="278" spans="1:5" ht="15.75">
      <c r="A278" s="151"/>
      <c r="B278" s="346"/>
      <c r="C278" s="108"/>
      <c r="D278" s="108"/>
      <c r="E278" s="348"/>
    </row>
    <row r="279" spans="1:5" ht="15.75">
      <c r="A279" s="151"/>
      <c r="B279" s="346"/>
      <c r="C279" s="108"/>
      <c r="D279" s="108"/>
      <c r="E279" s="348"/>
    </row>
    <row r="280" spans="1:5" ht="15.75">
      <c r="A280" s="151"/>
      <c r="B280" s="346"/>
      <c r="C280" s="108"/>
      <c r="D280" s="108"/>
      <c r="E280" s="348"/>
    </row>
    <row r="281" spans="1:5" ht="15.75">
      <c r="A281" s="151"/>
      <c r="B281" s="346"/>
      <c r="C281" s="108"/>
      <c r="D281" s="108"/>
      <c r="E281" s="348"/>
    </row>
    <row r="282" spans="1:5" ht="15.75">
      <c r="A282" s="151"/>
      <c r="B282" s="346"/>
      <c r="C282" s="108"/>
      <c r="D282" s="108"/>
      <c r="E282" s="348"/>
    </row>
    <row r="283" spans="1:5" ht="15.75">
      <c r="A283" s="151"/>
      <c r="B283" s="346"/>
      <c r="C283" s="108"/>
      <c r="D283" s="108"/>
      <c r="E283" s="348"/>
    </row>
    <row r="284" spans="1:5" ht="15.75">
      <c r="A284" s="151"/>
      <c r="B284" s="346"/>
      <c r="C284" s="108"/>
      <c r="D284" s="108"/>
      <c r="E284" s="348"/>
    </row>
    <row r="285" spans="1:5" ht="15.75">
      <c r="A285" s="151"/>
      <c r="B285" s="346"/>
      <c r="C285" s="108"/>
      <c r="D285" s="108"/>
      <c r="E285" s="348"/>
    </row>
    <row r="286" spans="1:5" ht="15.75">
      <c r="A286" s="151"/>
      <c r="B286" s="346"/>
      <c r="C286" s="108"/>
      <c r="D286" s="108"/>
      <c r="E286" s="348"/>
    </row>
    <row r="287" spans="1:5" ht="15.75">
      <c r="A287" s="151"/>
      <c r="B287" s="346"/>
      <c r="C287" s="108"/>
      <c r="D287" s="108"/>
      <c r="E287" s="348"/>
    </row>
    <row r="288" spans="1:5" ht="15.75">
      <c r="A288" s="151"/>
      <c r="B288" s="346"/>
      <c r="C288" s="108"/>
      <c r="D288" s="108"/>
      <c r="E288" s="348"/>
    </row>
    <row r="289" spans="1:5" ht="15.75">
      <c r="A289" s="151"/>
      <c r="B289" s="346"/>
      <c r="C289" s="108"/>
      <c r="D289" s="108"/>
      <c r="E289" s="348"/>
    </row>
    <row r="290" spans="1:5" ht="15.75">
      <c r="A290" s="151"/>
      <c r="B290" s="346"/>
      <c r="C290" s="108"/>
      <c r="D290" s="108"/>
      <c r="E290" s="348"/>
    </row>
    <row r="291" spans="1:5" ht="15.75">
      <c r="A291" s="151"/>
      <c r="B291" s="346"/>
      <c r="C291" s="108"/>
      <c r="D291" s="108"/>
      <c r="E291" s="348"/>
    </row>
    <row r="292" spans="1:5" ht="15.75">
      <c r="A292" s="151"/>
      <c r="B292" s="346"/>
      <c r="C292" s="108"/>
      <c r="D292" s="108"/>
      <c r="E292" s="348"/>
    </row>
    <row r="293" spans="1:5" ht="15.75">
      <c r="A293" s="151"/>
      <c r="B293" s="346"/>
      <c r="C293" s="108"/>
      <c r="D293" s="108"/>
      <c r="E293" s="348"/>
    </row>
    <row r="294" spans="1:5" ht="15.75">
      <c r="A294" s="151"/>
      <c r="B294" s="346"/>
      <c r="C294" s="108"/>
      <c r="D294" s="108"/>
      <c r="E294" s="348"/>
    </row>
    <row r="295" spans="1:5" ht="15.75">
      <c r="A295" s="151"/>
      <c r="B295" s="346"/>
      <c r="C295" s="108"/>
      <c r="D295" s="108"/>
      <c r="E295" s="348"/>
    </row>
    <row r="296" spans="1:5" ht="15.75">
      <c r="A296" s="151"/>
      <c r="B296" s="346"/>
      <c r="C296" s="108"/>
      <c r="D296" s="108"/>
      <c r="E296" s="348"/>
    </row>
    <row r="297" spans="1:5" ht="15.75">
      <c r="A297" s="151"/>
      <c r="B297" s="346"/>
      <c r="C297" s="108"/>
      <c r="D297" s="108"/>
      <c r="E297" s="348"/>
    </row>
    <row r="298" spans="1:5" ht="15.75">
      <c r="A298" s="151"/>
      <c r="B298" s="346"/>
      <c r="C298" s="108"/>
      <c r="D298" s="108"/>
      <c r="E298" s="348"/>
    </row>
    <row r="299" spans="1:5" ht="15.75">
      <c r="A299" s="151"/>
      <c r="B299" s="346"/>
      <c r="C299" s="108"/>
      <c r="D299" s="108"/>
      <c r="E299" s="348"/>
    </row>
    <row r="300" spans="1:5" ht="15.75">
      <c r="A300" s="151"/>
      <c r="B300" s="346"/>
      <c r="C300" s="108"/>
      <c r="D300" s="108"/>
      <c r="E300" s="348"/>
    </row>
    <row r="301" spans="1:5" ht="15.75">
      <c r="A301" s="151"/>
      <c r="B301" s="346"/>
      <c r="C301" s="108"/>
      <c r="D301" s="108"/>
      <c r="E301" s="348"/>
    </row>
    <row r="302" spans="1:5" ht="15.75">
      <c r="A302" s="151"/>
      <c r="B302" s="346"/>
      <c r="C302" s="108"/>
      <c r="D302" s="108"/>
      <c r="E302" s="348"/>
    </row>
    <row r="303" spans="1:5" ht="15.75">
      <c r="A303" s="151"/>
      <c r="B303" s="346"/>
      <c r="C303" s="108"/>
      <c r="D303" s="108"/>
      <c r="E303" s="348"/>
    </row>
    <row r="304" spans="1:5" ht="15.75">
      <c r="A304" s="151"/>
      <c r="B304" s="346"/>
      <c r="C304" s="108"/>
      <c r="D304" s="108"/>
      <c r="E304" s="348"/>
    </row>
    <row r="305" spans="1:5" ht="15.75">
      <c r="A305" s="151"/>
      <c r="B305" s="346"/>
      <c r="C305" s="108"/>
      <c r="D305" s="108"/>
      <c r="E305" s="348"/>
    </row>
    <row r="306" spans="1:5" ht="15.75">
      <c r="A306" s="151"/>
      <c r="B306" s="346"/>
      <c r="C306" s="108"/>
      <c r="D306" s="108"/>
      <c r="E306" s="348"/>
    </row>
    <row r="307" spans="1:5" ht="15.75">
      <c r="A307" s="151"/>
      <c r="B307" s="346"/>
      <c r="C307" s="108"/>
      <c r="D307" s="108"/>
      <c r="E307" s="348"/>
    </row>
    <row r="308" spans="1:5" ht="15.75">
      <c r="A308" s="151"/>
      <c r="B308" s="346"/>
      <c r="C308" s="108"/>
      <c r="D308" s="108"/>
      <c r="E308" s="348"/>
    </row>
    <row r="309" spans="1:5" ht="15.75">
      <c r="A309" s="151"/>
      <c r="B309" s="346"/>
      <c r="C309" s="108"/>
      <c r="D309" s="108"/>
      <c r="E309" s="348"/>
    </row>
    <row r="310" spans="1:5" ht="15.75">
      <c r="A310" s="151"/>
      <c r="B310" s="346"/>
      <c r="C310" s="108"/>
      <c r="D310" s="108"/>
      <c r="E310" s="348"/>
    </row>
    <row r="311" spans="1:5" ht="15.75">
      <c r="A311" s="151"/>
      <c r="B311" s="346"/>
      <c r="C311" s="108"/>
      <c r="D311" s="108"/>
      <c r="E311" s="348"/>
    </row>
    <row r="312" spans="1:5" ht="15.75">
      <c r="A312" s="151"/>
      <c r="B312" s="346"/>
      <c r="C312" s="108"/>
      <c r="D312" s="108"/>
      <c r="E312" s="348"/>
    </row>
    <row r="313" spans="1:5" ht="15.75">
      <c r="A313" s="151"/>
      <c r="B313" s="346"/>
      <c r="C313" s="108"/>
      <c r="D313" s="108"/>
      <c r="E313" s="348"/>
    </row>
    <row r="314" spans="1:5" ht="15.75">
      <c r="A314" s="151"/>
      <c r="B314" s="346"/>
      <c r="C314" s="108"/>
      <c r="D314" s="108"/>
      <c r="E314" s="348"/>
    </row>
    <row r="315" spans="1:5" ht="15.75">
      <c r="A315" s="151"/>
      <c r="B315" s="346"/>
      <c r="C315" s="108"/>
      <c r="D315" s="108"/>
      <c r="E315" s="348"/>
    </row>
    <row r="316" spans="1:5" ht="15.75">
      <c r="A316" s="151"/>
      <c r="B316" s="346"/>
      <c r="C316" s="108"/>
      <c r="D316" s="108"/>
      <c r="E316" s="348"/>
    </row>
    <row r="317" spans="1:5" ht="15.75">
      <c r="A317" s="151"/>
      <c r="B317" s="346"/>
      <c r="C317" s="108"/>
      <c r="D317" s="108"/>
      <c r="E317" s="348"/>
    </row>
    <row r="318" spans="1:5" ht="15.75">
      <c r="A318" s="151"/>
      <c r="B318" s="346"/>
      <c r="C318" s="108"/>
      <c r="D318" s="108"/>
      <c r="E318" s="348"/>
    </row>
    <row r="319" spans="1:5" ht="15.75">
      <c r="A319" s="151"/>
      <c r="B319" s="346"/>
      <c r="C319" s="108"/>
      <c r="D319" s="108"/>
      <c r="E319" s="348"/>
    </row>
    <row r="320" spans="1:5" ht="15.75">
      <c r="A320" s="151"/>
      <c r="B320" s="346"/>
      <c r="C320" s="108"/>
      <c r="D320" s="108"/>
      <c r="E320" s="348"/>
    </row>
    <row r="321" spans="1:5" ht="15.75">
      <c r="A321" s="151"/>
      <c r="B321" s="346"/>
      <c r="C321" s="108"/>
      <c r="D321" s="108"/>
      <c r="E321" s="348"/>
    </row>
    <row r="322" spans="1:5" ht="15.75">
      <c r="A322" s="151"/>
      <c r="B322" s="346"/>
      <c r="C322" s="108"/>
      <c r="D322" s="108"/>
      <c r="E322" s="348"/>
    </row>
    <row r="323" spans="1:5" ht="15.75">
      <c r="A323" s="151"/>
      <c r="B323" s="346"/>
      <c r="C323" s="108"/>
      <c r="D323" s="108"/>
      <c r="E323" s="348"/>
    </row>
    <row r="324" spans="1:5" ht="15.75">
      <c r="A324" s="151"/>
      <c r="B324" s="346"/>
      <c r="C324" s="108"/>
      <c r="D324" s="108"/>
      <c r="E324" s="348"/>
    </row>
    <row r="325" spans="1:5" ht="15.75">
      <c r="A325" s="151"/>
      <c r="B325" s="346"/>
      <c r="C325" s="108"/>
      <c r="D325" s="108"/>
      <c r="E325" s="348"/>
    </row>
    <row r="326" spans="1:5" ht="15.75">
      <c r="A326" s="151"/>
      <c r="B326" s="346"/>
      <c r="C326" s="108"/>
      <c r="D326" s="108"/>
      <c r="E326" s="348"/>
    </row>
    <row r="327" spans="1:5" ht="15.75">
      <c r="A327" s="151"/>
      <c r="B327" s="346"/>
      <c r="C327" s="108"/>
      <c r="D327" s="108"/>
      <c r="E327" s="348"/>
    </row>
    <row r="328" spans="1:5" ht="15.75">
      <c r="A328" s="151"/>
      <c r="B328" s="346"/>
      <c r="C328" s="108"/>
      <c r="D328" s="108"/>
      <c r="E328" s="348"/>
    </row>
    <row r="329" spans="1:5" ht="15.75">
      <c r="A329" s="151"/>
      <c r="B329" s="346"/>
      <c r="C329" s="108"/>
      <c r="D329" s="108"/>
      <c r="E329" s="348"/>
    </row>
    <row r="330" spans="1:5" ht="15.75">
      <c r="A330" s="151"/>
      <c r="B330" s="346"/>
      <c r="C330" s="108"/>
      <c r="D330" s="108"/>
      <c r="E330" s="348"/>
    </row>
    <row r="331" spans="1:5" ht="15.75">
      <c r="A331" s="151"/>
      <c r="B331" s="346"/>
      <c r="C331" s="108"/>
      <c r="D331" s="108"/>
      <c r="E331" s="348"/>
    </row>
    <row r="332" spans="1:5" ht="15.75">
      <c r="A332" s="151"/>
      <c r="B332" s="346"/>
      <c r="C332" s="108"/>
      <c r="D332" s="108"/>
      <c r="E332" s="348"/>
    </row>
    <row r="333" spans="1:5" ht="15.75">
      <c r="A333" s="151"/>
      <c r="B333" s="346"/>
      <c r="C333" s="108"/>
      <c r="D333" s="108"/>
      <c r="E333" s="348"/>
    </row>
    <row r="334" spans="1:5" ht="15.75">
      <c r="A334" s="151"/>
      <c r="B334" s="346"/>
      <c r="C334" s="108"/>
      <c r="D334" s="108"/>
      <c r="E334" s="348"/>
    </row>
    <row r="335" spans="1:5" ht="15.75">
      <c r="A335" s="151"/>
      <c r="B335" s="346"/>
      <c r="C335" s="108"/>
      <c r="D335" s="108"/>
      <c r="E335" s="348"/>
    </row>
    <row r="336" spans="1:5" ht="15.75">
      <c r="A336" s="151"/>
      <c r="B336" s="346"/>
      <c r="C336" s="108"/>
      <c r="D336" s="108"/>
      <c r="E336" s="348"/>
    </row>
    <row r="337" spans="1:5" ht="15.75">
      <c r="A337" s="151"/>
      <c r="B337" s="346"/>
      <c r="C337" s="108"/>
      <c r="D337" s="108"/>
      <c r="E337" s="348"/>
    </row>
    <row r="338" spans="1:5" ht="15.75">
      <c r="A338" s="151"/>
      <c r="B338" s="346"/>
      <c r="C338" s="108"/>
      <c r="D338" s="108"/>
      <c r="E338" s="348"/>
    </row>
    <row r="339" spans="1:5" ht="15.75">
      <c r="A339" s="151"/>
      <c r="B339" s="346"/>
      <c r="C339" s="108"/>
      <c r="D339" s="108"/>
      <c r="E339" s="348"/>
    </row>
    <row r="340" spans="1:5" ht="15.75">
      <c r="A340" s="151"/>
      <c r="B340" s="346"/>
      <c r="C340" s="108"/>
      <c r="D340" s="108"/>
      <c r="E340" s="348"/>
    </row>
    <row r="341" spans="1:5" ht="15.75">
      <c r="A341" s="151"/>
      <c r="B341" s="346"/>
      <c r="C341" s="108"/>
      <c r="D341" s="108"/>
      <c r="E341" s="348"/>
    </row>
    <row r="342" spans="1:5" ht="15.75">
      <c r="A342" s="151"/>
      <c r="B342" s="346"/>
      <c r="C342" s="108"/>
      <c r="D342" s="108"/>
      <c r="E342" s="348"/>
    </row>
    <row r="343" spans="1:5" ht="15.75">
      <c r="A343" s="151"/>
      <c r="B343" s="346"/>
      <c r="C343" s="108"/>
      <c r="D343" s="108"/>
      <c r="E343" s="348"/>
    </row>
    <row r="344" spans="1:5" ht="15.75">
      <c r="A344" s="151"/>
      <c r="B344" s="346"/>
      <c r="C344" s="108"/>
      <c r="D344" s="108"/>
      <c r="E344" s="348"/>
    </row>
    <row r="345" spans="1:5" ht="15.75">
      <c r="A345" s="151"/>
      <c r="B345" s="346"/>
      <c r="C345" s="108"/>
      <c r="D345" s="108"/>
      <c r="E345" s="348"/>
    </row>
    <row r="346" spans="1:5" ht="15.75">
      <c r="A346" s="151"/>
      <c r="B346" s="346"/>
      <c r="C346" s="108"/>
      <c r="D346" s="108"/>
      <c r="E346" s="348"/>
    </row>
    <row r="347" spans="1:5" ht="15.75">
      <c r="A347" s="151"/>
      <c r="B347" s="346"/>
      <c r="C347" s="108"/>
      <c r="D347" s="108"/>
      <c r="E347" s="348"/>
    </row>
    <row r="348" spans="1:5" ht="15.75">
      <c r="A348" s="151"/>
      <c r="B348" s="346"/>
      <c r="C348" s="108"/>
      <c r="D348" s="108"/>
      <c r="E348" s="348"/>
    </row>
    <row r="349" spans="1:5" ht="15.75">
      <c r="A349" s="151"/>
      <c r="B349" s="346"/>
      <c r="C349" s="108"/>
      <c r="D349" s="108"/>
      <c r="E349" s="348"/>
    </row>
    <row r="350" spans="1:5" ht="15.75">
      <c r="A350" s="151"/>
      <c r="B350" s="346"/>
      <c r="C350" s="108"/>
      <c r="D350" s="108"/>
      <c r="E350" s="348"/>
    </row>
    <row r="351" spans="1:5" ht="15.75">
      <c r="A351" s="151"/>
      <c r="B351" s="346"/>
      <c r="C351" s="108"/>
      <c r="D351" s="108"/>
      <c r="E351" s="348"/>
    </row>
    <row r="352" spans="1:5" ht="15.75">
      <c r="A352" s="151"/>
      <c r="B352" s="346"/>
      <c r="C352" s="108"/>
      <c r="D352" s="108"/>
      <c r="E352" s="348"/>
    </row>
    <row r="353" spans="1:5" ht="15.75">
      <c r="A353" s="151"/>
      <c r="B353" s="346"/>
      <c r="C353" s="108"/>
      <c r="D353" s="108"/>
      <c r="E353" s="348"/>
    </row>
    <row r="354" spans="1:5" ht="15.75">
      <c r="A354" s="151"/>
      <c r="B354" s="346"/>
      <c r="C354" s="108"/>
      <c r="D354" s="108"/>
      <c r="E354" s="348"/>
    </row>
    <row r="355" spans="1:5" ht="15.75">
      <c r="A355" s="151"/>
      <c r="B355" s="346"/>
      <c r="C355" s="108"/>
      <c r="D355" s="108"/>
      <c r="E355" s="348"/>
    </row>
    <row r="356" spans="1:5" ht="15.75">
      <c r="A356" s="151"/>
      <c r="B356" s="346"/>
      <c r="C356" s="108"/>
      <c r="D356" s="108"/>
      <c r="E356" s="348"/>
    </row>
    <row r="357" spans="1:5" ht="15.75">
      <c r="A357" s="151"/>
      <c r="B357" s="346"/>
      <c r="C357" s="108"/>
      <c r="D357" s="108"/>
      <c r="E357" s="348"/>
    </row>
    <row r="358" spans="1:5" ht="15.75">
      <c r="A358" s="151"/>
      <c r="B358" s="346"/>
      <c r="C358" s="108"/>
      <c r="D358" s="108"/>
      <c r="E358" s="348"/>
    </row>
    <row r="359" spans="1:5" ht="15.75">
      <c r="A359" s="151"/>
      <c r="B359" s="346"/>
      <c r="C359" s="108"/>
      <c r="D359" s="108"/>
      <c r="E359" s="348"/>
    </row>
    <row r="360" spans="1:5" ht="15.75">
      <c r="A360" s="151"/>
      <c r="B360" s="346"/>
      <c r="C360" s="108"/>
      <c r="D360" s="108"/>
      <c r="E360" s="348"/>
    </row>
    <row r="361" spans="1:5" ht="15.75">
      <c r="A361" s="151"/>
      <c r="B361" s="346"/>
      <c r="C361" s="108"/>
      <c r="D361" s="108"/>
      <c r="E361" s="348"/>
    </row>
    <row r="362" spans="1:5" ht="15.75">
      <c r="A362" s="151"/>
      <c r="B362" s="346"/>
      <c r="C362" s="108"/>
      <c r="D362" s="108"/>
      <c r="E362" s="348"/>
    </row>
    <row r="363" spans="1:5" ht="15.75">
      <c r="A363" s="151"/>
      <c r="B363" s="346"/>
      <c r="C363" s="108"/>
      <c r="D363" s="108"/>
      <c r="E363" s="348"/>
    </row>
    <row r="364" spans="1:5" ht="15.75">
      <c r="A364" s="151"/>
      <c r="B364" s="346"/>
      <c r="C364" s="108"/>
      <c r="D364" s="108"/>
      <c r="E364" s="348"/>
    </row>
    <row r="365" spans="1:5" ht="15.75">
      <c r="A365" s="151"/>
      <c r="B365" s="346"/>
      <c r="C365" s="108"/>
      <c r="D365" s="108"/>
      <c r="E365" s="348"/>
    </row>
    <row r="366" spans="1:5" ht="15.75">
      <c r="A366" s="151"/>
      <c r="B366" s="346"/>
      <c r="C366" s="108"/>
      <c r="D366" s="108"/>
      <c r="E366" s="348"/>
    </row>
    <row r="367" spans="1:5" ht="15.75">
      <c r="A367" s="151"/>
      <c r="B367" s="346"/>
      <c r="C367" s="108"/>
      <c r="D367" s="108"/>
      <c r="E367" s="348"/>
    </row>
    <row r="368" spans="1:5" ht="15.75">
      <c r="A368" s="151"/>
      <c r="B368" s="346"/>
      <c r="C368" s="108"/>
      <c r="D368" s="108"/>
      <c r="E368" s="348"/>
    </row>
    <row r="369" spans="1:5" ht="15.75">
      <c r="A369" s="151"/>
      <c r="B369" s="346"/>
      <c r="C369" s="108"/>
      <c r="D369" s="108"/>
      <c r="E369" s="348"/>
    </row>
    <row r="370" spans="1:5" ht="15.75">
      <c r="A370" s="151"/>
      <c r="B370" s="346"/>
      <c r="C370" s="108"/>
      <c r="D370" s="108"/>
      <c r="E370" s="348"/>
    </row>
    <row r="371" spans="1:5" ht="15.75">
      <c r="A371" s="151"/>
      <c r="B371" s="346"/>
      <c r="C371" s="108"/>
      <c r="D371" s="108"/>
      <c r="E371" s="348"/>
    </row>
    <row r="372" spans="1:5" ht="15.75">
      <c r="A372" s="151"/>
      <c r="B372" s="346"/>
      <c r="C372" s="108"/>
      <c r="D372" s="108"/>
      <c r="E372" s="348"/>
    </row>
    <row r="373" spans="1:5" ht="15.75">
      <c r="A373" s="151"/>
      <c r="B373" s="346"/>
      <c r="C373" s="108"/>
      <c r="D373" s="108"/>
      <c r="E373" s="348"/>
    </row>
    <row r="374" spans="1:5" ht="15.75">
      <c r="A374" s="151"/>
      <c r="B374" s="346"/>
      <c r="C374" s="108"/>
      <c r="D374" s="108"/>
      <c r="E374" s="348"/>
    </row>
    <row r="375" spans="1:5" ht="15.75">
      <c r="A375" s="151"/>
      <c r="B375" s="346"/>
      <c r="C375" s="108"/>
      <c r="D375" s="108"/>
      <c r="E375" s="348"/>
    </row>
    <row r="376" spans="1:5" ht="15.75">
      <c r="A376" s="151"/>
      <c r="B376" s="346"/>
      <c r="C376" s="108"/>
      <c r="D376" s="108"/>
      <c r="E376" s="348"/>
    </row>
    <row r="377" spans="1:5" ht="15.75">
      <c r="A377" s="151"/>
      <c r="B377" s="346"/>
      <c r="C377" s="108"/>
      <c r="D377" s="108"/>
      <c r="E377" s="348"/>
    </row>
    <row r="378" spans="1:5" ht="15.75">
      <c r="A378" s="151"/>
      <c r="B378" s="346"/>
      <c r="C378" s="108"/>
      <c r="D378" s="108"/>
      <c r="E378" s="348"/>
    </row>
    <row r="379" spans="1:5" ht="15.75">
      <c r="A379" s="151"/>
      <c r="B379" s="346"/>
      <c r="C379" s="108"/>
      <c r="D379" s="108"/>
      <c r="E379" s="348"/>
    </row>
    <row r="380" spans="1:5" ht="15.75">
      <c r="A380" s="151"/>
      <c r="B380" s="346"/>
      <c r="C380" s="108"/>
      <c r="D380" s="108"/>
      <c r="E380" s="348"/>
    </row>
    <row r="381" spans="1:5" ht="15.75">
      <c r="A381" s="151"/>
      <c r="B381" s="346"/>
      <c r="C381" s="108"/>
      <c r="D381" s="108"/>
      <c r="E381" s="348"/>
    </row>
    <row r="382" spans="1:5" ht="15.75">
      <c r="A382" s="151"/>
      <c r="B382" s="346"/>
      <c r="C382" s="108"/>
      <c r="D382" s="108"/>
      <c r="E382" s="348"/>
    </row>
    <row r="383" spans="1:5" ht="15.75">
      <c r="A383" s="151"/>
      <c r="B383" s="346"/>
      <c r="C383" s="108"/>
      <c r="D383" s="108"/>
      <c r="E383" s="348"/>
    </row>
    <row r="384" spans="1:5" ht="15.75">
      <c r="A384" s="151"/>
      <c r="B384" s="346"/>
      <c r="C384" s="108"/>
      <c r="D384" s="108"/>
      <c r="E384" s="348"/>
    </row>
    <row r="385" spans="1:5" ht="15.75">
      <c r="A385" s="151"/>
      <c r="B385" s="346"/>
      <c r="C385" s="108"/>
      <c r="D385" s="108"/>
      <c r="E385" s="348"/>
    </row>
    <row r="386" spans="1:5" ht="15.75">
      <c r="A386" s="151"/>
      <c r="B386" s="346"/>
      <c r="C386" s="108"/>
      <c r="D386" s="108"/>
      <c r="E386" s="348"/>
    </row>
    <row r="387" spans="1:5" ht="15.75">
      <c r="A387" s="151"/>
      <c r="B387" s="346"/>
      <c r="C387" s="108"/>
      <c r="D387" s="108"/>
      <c r="E387" s="348"/>
    </row>
    <row r="388" spans="1:5" ht="15.75">
      <c r="A388" s="151"/>
      <c r="B388" s="346"/>
      <c r="C388" s="108"/>
      <c r="D388" s="108"/>
      <c r="E388" s="348"/>
    </row>
    <row r="389" spans="1:5" ht="15.75">
      <c r="A389" s="151"/>
      <c r="B389" s="346"/>
      <c r="C389" s="108"/>
      <c r="D389" s="108"/>
      <c r="E389" s="348"/>
    </row>
    <row r="390" spans="1:5" ht="15.75">
      <c r="A390" s="151"/>
      <c r="B390" s="346"/>
      <c r="C390" s="108"/>
      <c r="D390" s="108"/>
      <c r="E390" s="348"/>
    </row>
    <row r="391" spans="1:5" ht="15.75">
      <c r="A391" s="151"/>
      <c r="B391" s="346"/>
      <c r="C391" s="108"/>
      <c r="D391" s="108"/>
      <c r="E391" s="348"/>
    </row>
    <row r="392" spans="1:5" ht="15.75">
      <c r="A392" s="151"/>
      <c r="B392" s="346"/>
      <c r="C392" s="108"/>
      <c r="D392" s="108"/>
      <c r="E392" s="348"/>
    </row>
    <row r="393" spans="1:5" ht="15.75">
      <c r="A393" s="151"/>
      <c r="B393" s="346"/>
      <c r="C393" s="108"/>
      <c r="D393" s="108"/>
      <c r="E393" s="348"/>
    </row>
    <row r="394" spans="1:5" ht="15.75">
      <c r="A394" s="151"/>
      <c r="B394" s="346"/>
      <c r="C394" s="108"/>
      <c r="D394" s="108"/>
      <c r="E394" s="348"/>
    </row>
    <row r="395" spans="1:5" ht="15.75">
      <c r="A395" s="151"/>
      <c r="B395" s="346"/>
      <c r="C395" s="108"/>
      <c r="D395" s="108"/>
      <c r="E395" s="348"/>
    </row>
    <row r="396" spans="1:5" ht="15.75">
      <c r="A396" s="151"/>
      <c r="B396" s="346"/>
      <c r="C396" s="108"/>
      <c r="D396" s="108"/>
      <c r="E396" s="348"/>
    </row>
    <row r="397" spans="1:5" ht="15.75">
      <c r="A397" s="151"/>
      <c r="B397" s="346"/>
      <c r="C397" s="108"/>
      <c r="D397" s="108"/>
      <c r="E397" s="348"/>
    </row>
    <row r="398" spans="1:5" ht="15.75">
      <c r="A398" s="151"/>
      <c r="B398" s="346"/>
      <c r="C398" s="108"/>
      <c r="D398" s="108"/>
      <c r="E398" s="348"/>
    </row>
    <row r="399" spans="1:5" ht="15.75">
      <c r="A399" s="151"/>
      <c r="B399" s="346"/>
      <c r="C399" s="108"/>
      <c r="D399" s="108"/>
      <c r="E399" s="348"/>
    </row>
    <row r="400" spans="1:5" ht="15.75">
      <c r="A400" s="151"/>
      <c r="B400" s="346"/>
      <c r="C400" s="108"/>
      <c r="D400" s="108"/>
      <c r="E400" s="348"/>
    </row>
    <row r="401" spans="1:5" ht="15.75">
      <c r="A401" s="151"/>
      <c r="B401" s="346"/>
      <c r="C401" s="108"/>
      <c r="D401" s="108"/>
      <c r="E401" s="348"/>
    </row>
    <row r="402" spans="1:5" ht="15.75">
      <c r="A402" s="151"/>
      <c r="B402" s="346"/>
      <c r="C402" s="108"/>
      <c r="D402" s="108"/>
      <c r="E402" s="348"/>
    </row>
    <row r="403" spans="1:5" ht="15.75">
      <c r="A403" s="151"/>
      <c r="B403" s="346"/>
      <c r="C403" s="108"/>
      <c r="D403" s="108"/>
      <c r="E403" s="348"/>
    </row>
    <row r="404" spans="1:5" ht="15.75">
      <c r="A404" s="151"/>
      <c r="B404" s="346"/>
      <c r="C404" s="108"/>
      <c r="D404" s="108"/>
      <c r="E404" s="348"/>
    </row>
    <row r="405" spans="1:5" ht="15.75">
      <c r="A405" s="151"/>
      <c r="B405" s="346"/>
      <c r="C405" s="108"/>
      <c r="D405" s="108"/>
      <c r="E405" s="348"/>
    </row>
    <row r="406" spans="1:5" ht="15.75">
      <c r="A406" s="151"/>
      <c r="B406" s="346"/>
      <c r="C406" s="108"/>
      <c r="D406" s="108"/>
      <c r="E406" s="348"/>
    </row>
    <row r="407" spans="1:5" ht="15.75">
      <c r="A407" s="151"/>
      <c r="B407" s="346"/>
      <c r="C407" s="108"/>
      <c r="D407" s="108"/>
      <c r="E407" s="348"/>
    </row>
    <row r="408" spans="1:5" ht="15.75">
      <c r="A408" s="151"/>
      <c r="B408" s="346"/>
      <c r="C408" s="108"/>
      <c r="D408" s="108"/>
      <c r="E408" s="348"/>
    </row>
    <row r="409" spans="1:5" ht="15.75">
      <c r="A409" s="151"/>
      <c r="B409" s="346"/>
      <c r="C409" s="108"/>
      <c r="D409" s="108"/>
      <c r="E409" s="348"/>
    </row>
    <row r="410" spans="1:5" ht="15.75">
      <c r="A410" s="151"/>
      <c r="B410" s="346"/>
      <c r="C410" s="108"/>
      <c r="D410" s="108"/>
      <c r="E410" s="348"/>
    </row>
    <row r="411" spans="1:5" ht="15.75">
      <c r="A411" s="151"/>
      <c r="B411" s="346"/>
      <c r="C411" s="108"/>
      <c r="D411" s="108"/>
      <c r="E411" s="348"/>
    </row>
    <row r="412" spans="1:5" ht="15.75">
      <c r="A412" s="151"/>
      <c r="B412" s="346"/>
      <c r="C412" s="108"/>
      <c r="D412" s="108"/>
      <c r="E412" s="348"/>
    </row>
    <row r="413" spans="1:5" ht="15.75">
      <c r="A413" s="151"/>
      <c r="B413" s="346"/>
      <c r="C413" s="108"/>
      <c r="D413" s="108"/>
      <c r="E413" s="348"/>
    </row>
    <row r="414" spans="1:5" ht="15.75">
      <c r="A414" s="151"/>
      <c r="B414" s="346"/>
      <c r="C414" s="108"/>
      <c r="D414" s="108"/>
      <c r="E414" s="348"/>
    </row>
    <row r="415" spans="1:5" ht="15.75">
      <c r="A415" s="151"/>
      <c r="B415" s="346"/>
      <c r="C415" s="108"/>
      <c r="D415" s="108"/>
      <c r="E415" s="348"/>
    </row>
    <row r="416" spans="1:5" ht="15.75">
      <c r="A416" s="151"/>
      <c r="B416" s="346"/>
      <c r="C416" s="108"/>
      <c r="D416" s="108"/>
      <c r="E416" s="348"/>
    </row>
    <row r="417" spans="1:5" ht="15.75">
      <c r="A417" s="151"/>
      <c r="B417" s="346"/>
      <c r="C417" s="108"/>
      <c r="D417" s="108"/>
      <c r="E417" s="348"/>
    </row>
    <row r="418" spans="1:5" ht="15.75">
      <c r="A418" s="151"/>
      <c r="B418" s="346"/>
      <c r="C418" s="108"/>
      <c r="D418" s="108"/>
      <c r="E418" s="348"/>
    </row>
    <row r="419" spans="1:5" ht="15.75">
      <c r="A419" s="151"/>
      <c r="B419" s="346"/>
      <c r="C419" s="108"/>
      <c r="D419" s="108"/>
      <c r="E419" s="348"/>
    </row>
    <row r="420" spans="1:5" ht="15.75">
      <c r="A420" s="151"/>
      <c r="B420" s="346"/>
      <c r="C420" s="108"/>
      <c r="D420" s="108"/>
      <c r="E420" s="348"/>
    </row>
    <row r="421" spans="1:5" ht="15.75">
      <c r="A421" s="151"/>
      <c r="B421" s="346"/>
      <c r="C421" s="108"/>
      <c r="D421" s="108"/>
      <c r="E421" s="348"/>
    </row>
    <row r="422" spans="1:5" ht="15.75">
      <c r="A422" s="151"/>
      <c r="B422" s="346"/>
      <c r="C422" s="108"/>
      <c r="D422" s="108"/>
      <c r="E422" s="348"/>
    </row>
    <row r="423" spans="1:5" ht="15.75">
      <c r="A423" s="151"/>
      <c r="B423" s="346"/>
      <c r="C423" s="108"/>
      <c r="D423" s="108"/>
      <c r="E423" s="348"/>
    </row>
    <row r="424" spans="1:5" ht="15.75">
      <c r="A424" s="151"/>
      <c r="B424" s="346"/>
      <c r="C424" s="108"/>
      <c r="D424" s="108"/>
      <c r="E424" s="348"/>
    </row>
    <row r="425" spans="1:5" ht="15.75">
      <c r="A425" s="151"/>
      <c r="B425" s="346"/>
      <c r="C425" s="108"/>
      <c r="D425" s="108"/>
      <c r="E425" s="348"/>
    </row>
    <row r="426" spans="1:5" ht="15.75">
      <c r="A426" s="151"/>
      <c r="B426" s="346"/>
      <c r="C426" s="108"/>
      <c r="D426" s="108"/>
      <c r="E426" s="348"/>
    </row>
    <row r="427" spans="1:5" ht="15.75">
      <c r="A427" s="151"/>
      <c r="B427" s="346"/>
      <c r="C427" s="108"/>
      <c r="D427" s="108"/>
      <c r="E427" s="348"/>
    </row>
    <row r="428" spans="1:5" ht="15.75">
      <c r="A428" s="151"/>
      <c r="B428" s="346"/>
      <c r="C428" s="108"/>
      <c r="D428" s="108"/>
      <c r="E428" s="348"/>
    </row>
    <row r="429" spans="1:5" ht="15.75">
      <c r="A429" s="151"/>
      <c r="B429" s="346"/>
      <c r="C429" s="108"/>
      <c r="D429" s="108"/>
      <c r="E429" s="348"/>
    </row>
    <row r="430" spans="1:5" ht="15.75">
      <c r="A430" s="151"/>
      <c r="B430" s="346"/>
      <c r="C430" s="108"/>
      <c r="D430" s="108"/>
      <c r="E430" s="348"/>
    </row>
    <row r="431" spans="1:5" ht="15.75">
      <c r="A431" s="151"/>
      <c r="B431" s="346"/>
      <c r="C431" s="108"/>
      <c r="D431" s="108"/>
      <c r="E431" s="348"/>
    </row>
    <row r="432" spans="1:5" ht="15.75">
      <c r="A432" s="151"/>
      <c r="B432" s="346"/>
      <c r="C432" s="108"/>
      <c r="D432" s="108"/>
      <c r="E432" s="348"/>
    </row>
    <row r="433" spans="1:5" ht="15.75">
      <c r="A433" s="151"/>
      <c r="B433" s="346"/>
      <c r="C433" s="108"/>
      <c r="D433" s="108"/>
      <c r="E433" s="348"/>
    </row>
    <row r="434" spans="1:5" ht="15.75">
      <c r="A434" s="151"/>
      <c r="B434" s="346"/>
      <c r="C434" s="108"/>
      <c r="D434" s="108"/>
      <c r="E434" s="348"/>
    </row>
    <row r="435" spans="1:5" ht="15.75">
      <c r="A435" s="151"/>
      <c r="B435" s="346"/>
      <c r="C435" s="108"/>
      <c r="D435" s="108"/>
      <c r="E435" s="348"/>
    </row>
    <row r="436" spans="1:5" ht="15.75">
      <c r="A436" s="151"/>
      <c r="B436" s="346"/>
      <c r="C436" s="108"/>
      <c r="D436" s="108"/>
      <c r="E436" s="348"/>
    </row>
    <row r="437" spans="1:5" ht="15.75">
      <c r="A437" s="151"/>
      <c r="B437" s="346"/>
      <c r="C437" s="108"/>
      <c r="D437" s="108"/>
      <c r="E437" s="348"/>
    </row>
    <row r="438" spans="1:5" ht="15.75">
      <c r="A438" s="151"/>
      <c r="B438" s="346"/>
      <c r="C438" s="108"/>
      <c r="D438" s="108"/>
      <c r="E438" s="348"/>
    </row>
    <row r="439" spans="1:5" ht="15.75">
      <c r="A439" s="151"/>
      <c r="B439" s="346"/>
      <c r="C439" s="108"/>
      <c r="D439" s="108"/>
      <c r="E439" s="348"/>
    </row>
    <row r="440" spans="1:5" ht="15.75">
      <c r="A440" s="151"/>
      <c r="B440" s="346"/>
      <c r="C440" s="108"/>
      <c r="D440" s="108"/>
      <c r="E440" s="348"/>
    </row>
    <row r="441" spans="1:5" ht="15.75">
      <c r="A441" s="151"/>
      <c r="B441" s="346"/>
      <c r="C441" s="108"/>
      <c r="D441" s="108"/>
      <c r="E441" s="348"/>
    </row>
    <row r="442" spans="1:5" ht="15.75">
      <c r="A442" s="151"/>
      <c r="B442" s="346"/>
      <c r="C442" s="108"/>
      <c r="D442" s="108"/>
      <c r="E442" s="348"/>
    </row>
    <row r="443" spans="1:5" ht="15.75">
      <c r="A443" s="151"/>
      <c r="B443" s="346"/>
      <c r="C443" s="108"/>
      <c r="D443" s="108"/>
      <c r="E443" s="348"/>
    </row>
    <row r="444" spans="1:5" ht="15.75">
      <c r="A444" s="151"/>
      <c r="B444" s="346"/>
      <c r="C444" s="108"/>
      <c r="D444" s="108"/>
      <c r="E444" s="348"/>
    </row>
    <row r="445" spans="1:5" ht="15.75">
      <c r="A445" s="151"/>
      <c r="B445" s="346"/>
      <c r="C445" s="108"/>
      <c r="D445" s="108"/>
      <c r="E445" s="348"/>
    </row>
    <row r="446" spans="1:5" ht="15.75">
      <c r="A446" s="151"/>
      <c r="B446" s="346"/>
      <c r="C446" s="108"/>
      <c r="D446" s="108"/>
      <c r="E446" s="348"/>
    </row>
    <row r="447" spans="1:5" ht="15.75">
      <c r="A447" s="151"/>
      <c r="B447" s="346"/>
      <c r="C447" s="108"/>
      <c r="D447" s="108"/>
      <c r="E447" s="348"/>
    </row>
    <row r="448" spans="1:5" ht="15.75">
      <c r="A448" s="151"/>
      <c r="B448" s="346"/>
      <c r="C448" s="108"/>
      <c r="D448" s="108"/>
      <c r="E448" s="348"/>
    </row>
    <row r="449" spans="1:5" ht="15.75">
      <c r="A449" s="151"/>
      <c r="B449" s="346"/>
      <c r="C449" s="108"/>
      <c r="D449" s="108"/>
      <c r="E449" s="348"/>
    </row>
    <row r="450" spans="1:5" ht="15.75">
      <c r="A450" s="151"/>
      <c r="B450" s="346"/>
      <c r="C450" s="108"/>
      <c r="D450" s="108"/>
      <c r="E450" s="348"/>
    </row>
    <row r="451" spans="1:5" ht="15.75">
      <c r="A451" s="151"/>
      <c r="B451" s="346"/>
      <c r="C451" s="108"/>
      <c r="D451" s="108"/>
      <c r="E451" s="348"/>
    </row>
    <row r="452" spans="1:5" ht="15.75">
      <c r="A452" s="151"/>
      <c r="B452" s="346"/>
      <c r="C452" s="108"/>
      <c r="D452" s="108"/>
      <c r="E452" s="348"/>
    </row>
    <row r="453" spans="1:5" ht="15.75">
      <c r="A453" s="151"/>
      <c r="B453" s="346"/>
      <c r="C453" s="108"/>
      <c r="D453" s="108"/>
      <c r="E453" s="348"/>
    </row>
    <row r="454" spans="1:5" ht="15.75">
      <c r="A454" s="151"/>
      <c r="B454" s="346"/>
      <c r="C454" s="108"/>
      <c r="D454" s="108"/>
      <c r="E454" s="348"/>
    </row>
    <row r="455" spans="1:5" ht="15.75">
      <c r="A455" s="151"/>
      <c r="B455" s="346"/>
      <c r="C455" s="108"/>
      <c r="D455" s="108"/>
      <c r="E455" s="348"/>
    </row>
    <row r="456" spans="1:5" ht="15.75">
      <c r="A456" s="151"/>
      <c r="B456" s="346"/>
      <c r="C456" s="108"/>
      <c r="D456" s="108"/>
      <c r="E456" s="348"/>
    </row>
    <row r="457" spans="1:5" ht="15.75">
      <c r="A457" s="151"/>
      <c r="B457" s="346"/>
      <c r="C457" s="108"/>
      <c r="D457" s="108"/>
      <c r="E457" s="348"/>
    </row>
    <row r="458" spans="1:5" ht="15.75">
      <c r="A458" s="151"/>
      <c r="B458" s="346"/>
      <c r="C458" s="108"/>
      <c r="D458" s="108"/>
      <c r="E458" s="348"/>
    </row>
    <row r="459" spans="1:5" ht="15.75">
      <c r="A459" s="151"/>
      <c r="B459" s="346"/>
      <c r="C459" s="108"/>
      <c r="D459" s="108"/>
      <c r="E459" s="348"/>
    </row>
    <row r="460" spans="1:5" ht="15.75">
      <c r="A460" s="151"/>
      <c r="B460" s="346"/>
      <c r="C460" s="108"/>
      <c r="D460" s="108"/>
      <c r="E460" s="348"/>
    </row>
    <row r="461" spans="1:5" ht="15.75">
      <c r="A461" s="151"/>
      <c r="B461" s="346"/>
      <c r="C461" s="108"/>
      <c r="D461" s="108"/>
      <c r="E461" s="348"/>
    </row>
    <row r="462" spans="1:5" ht="15.75">
      <c r="A462" s="151"/>
      <c r="B462" s="346"/>
      <c r="C462" s="108"/>
      <c r="D462" s="108"/>
      <c r="E462" s="348"/>
    </row>
    <row r="463" spans="1:5" ht="15.75">
      <c r="A463" s="151"/>
      <c r="B463" s="346"/>
      <c r="C463" s="108"/>
      <c r="D463" s="108"/>
      <c r="E463" s="348"/>
    </row>
    <row r="464" spans="1:5" ht="15.75">
      <c r="A464" s="151"/>
      <c r="B464" s="346"/>
      <c r="C464" s="108"/>
      <c r="D464" s="108"/>
      <c r="E464" s="348"/>
    </row>
    <row r="465" spans="1:5" ht="15.75">
      <c r="A465" s="151"/>
      <c r="B465" s="346"/>
      <c r="C465" s="108"/>
      <c r="D465" s="108"/>
      <c r="E465" s="348"/>
    </row>
    <row r="466" spans="1:5" ht="15.75">
      <c r="A466" s="151"/>
      <c r="B466" s="346"/>
      <c r="C466" s="108"/>
      <c r="D466" s="108"/>
      <c r="E466" s="348"/>
    </row>
    <row r="467" spans="1:5" ht="15.75">
      <c r="A467" s="151"/>
      <c r="B467" s="346"/>
      <c r="C467" s="108"/>
      <c r="D467" s="108"/>
      <c r="E467" s="348"/>
    </row>
    <row r="468" spans="1:5" ht="15.75">
      <c r="A468" s="151"/>
      <c r="B468" s="346"/>
      <c r="C468" s="108"/>
      <c r="D468" s="108"/>
      <c r="E468" s="348"/>
    </row>
    <row r="469" spans="1:5" ht="15.75">
      <c r="A469" s="151"/>
      <c r="B469" s="346"/>
      <c r="C469" s="108"/>
      <c r="D469" s="108"/>
      <c r="E469" s="348"/>
    </row>
    <row r="470" spans="1:5" ht="15.75">
      <c r="A470" s="151"/>
      <c r="B470" s="346"/>
      <c r="C470" s="108"/>
      <c r="D470" s="108"/>
      <c r="E470" s="348"/>
    </row>
    <row r="471" spans="1:5" ht="15.75">
      <c r="A471" s="151"/>
      <c r="B471" s="346"/>
      <c r="C471" s="108"/>
      <c r="D471" s="108"/>
      <c r="E471" s="348"/>
    </row>
    <row r="472" spans="1:5" ht="15.75">
      <c r="A472" s="151"/>
      <c r="B472" s="346"/>
      <c r="C472" s="108"/>
      <c r="D472" s="108"/>
      <c r="E472" s="348"/>
    </row>
    <row r="473" spans="1:5" ht="15.75">
      <c r="A473" s="151"/>
      <c r="B473" s="346"/>
      <c r="C473" s="108"/>
      <c r="D473" s="108"/>
      <c r="E473" s="348"/>
    </row>
    <row r="474" spans="1:5" ht="15.75">
      <c r="A474" s="151"/>
      <c r="B474" s="346"/>
      <c r="C474" s="108"/>
      <c r="D474" s="108"/>
      <c r="E474" s="348"/>
    </row>
    <row r="475" spans="1:5" ht="15.75">
      <c r="A475" s="151"/>
      <c r="B475" s="346"/>
      <c r="C475" s="108"/>
      <c r="D475" s="108"/>
      <c r="E475" s="348"/>
    </row>
    <row r="476" spans="1:5" ht="15.75">
      <c r="A476" s="151"/>
      <c r="B476" s="346"/>
      <c r="C476" s="108"/>
      <c r="D476" s="108"/>
      <c r="E476" s="348"/>
    </row>
    <row r="477" spans="1:5" ht="15.75">
      <c r="A477" s="151"/>
      <c r="B477" s="346"/>
      <c r="C477" s="108"/>
      <c r="D477" s="108"/>
      <c r="E477" s="348"/>
    </row>
    <row r="478" spans="1:5" ht="15.75">
      <c r="A478" s="151"/>
      <c r="B478" s="346"/>
      <c r="C478" s="108"/>
      <c r="D478" s="108"/>
      <c r="E478" s="348"/>
    </row>
    <row r="479" spans="1:5" ht="15.75">
      <c r="A479" s="151"/>
      <c r="B479" s="346"/>
      <c r="C479" s="108"/>
      <c r="D479" s="108"/>
      <c r="E479" s="348"/>
    </row>
    <row r="480" spans="1:5" ht="15.75">
      <c r="A480" s="151"/>
      <c r="B480" s="346"/>
      <c r="C480" s="108"/>
      <c r="D480" s="108"/>
      <c r="E480" s="348"/>
    </row>
    <row r="481" spans="1:5" ht="15.75">
      <c r="A481" s="151"/>
      <c r="B481" s="346"/>
      <c r="C481" s="108"/>
      <c r="D481" s="108"/>
      <c r="E481" s="348"/>
    </row>
    <row r="482" spans="1:5" ht="15.75">
      <c r="A482" s="151"/>
      <c r="B482" s="346"/>
      <c r="C482" s="108"/>
      <c r="D482" s="108"/>
      <c r="E482" s="348"/>
    </row>
    <row r="483" spans="1:5" ht="15.75">
      <c r="A483" s="151"/>
      <c r="B483" s="346"/>
      <c r="C483" s="108"/>
      <c r="D483" s="108"/>
      <c r="E483" s="348"/>
    </row>
    <row r="484" spans="1:5" ht="15.75">
      <c r="A484" s="151"/>
      <c r="B484" s="346"/>
      <c r="C484" s="108"/>
      <c r="D484" s="108"/>
      <c r="E484" s="348"/>
    </row>
    <row r="485" spans="1:5" ht="15.75">
      <c r="A485" s="151"/>
      <c r="B485" s="346"/>
      <c r="C485" s="108"/>
      <c r="D485" s="108"/>
      <c r="E485" s="348"/>
    </row>
    <row r="486" spans="1:5" ht="15.75">
      <c r="A486" s="151"/>
      <c r="B486" s="346"/>
      <c r="C486" s="108"/>
      <c r="D486" s="108"/>
      <c r="E486" s="348"/>
    </row>
    <row r="487" spans="1:5" ht="15.75">
      <c r="A487" s="151"/>
      <c r="B487" s="346"/>
      <c r="C487" s="108"/>
      <c r="D487" s="108"/>
      <c r="E487" s="348"/>
    </row>
    <row r="488" spans="1:5" ht="15.75">
      <c r="A488" s="151"/>
      <c r="B488" s="346"/>
      <c r="C488" s="108"/>
      <c r="D488" s="108"/>
      <c r="E488" s="348"/>
    </row>
    <row r="489" spans="1:5" ht="15.75">
      <c r="A489" s="151"/>
      <c r="B489" s="346"/>
      <c r="C489" s="108"/>
      <c r="D489" s="108"/>
      <c r="E489" s="348"/>
    </row>
    <row r="490" spans="1:5" ht="15.75">
      <c r="A490" s="151"/>
      <c r="B490" s="346"/>
      <c r="C490" s="108"/>
      <c r="D490" s="108"/>
      <c r="E490" s="348"/>
    </row>
    <row r="491" spans="1:5" ht="15.75">
      <c r="A491" s="151"/>
      <c r="B491" s="346"/>
      <c r="C491" s="108"/>
      <c r="D491" s="108"/>
      <c r="E491" s="348"/>
    </row>
    <row r="492" spans="1:5" ht="15.75">
      <c r="A492" s="151"/>
      <c r="B492" s="346"/>
      <c r="C492" s="108"/>
      <c r="D492" s="108"/>
      <c r="E492" s="348"/>
    </row>
    <row r="493" spans="1:5" ht="15.75">
      <c r="A493" s="151"/>
      <c r="B493" s="346"/>
      <c r="C493" s="108"/>
      <c r="D493" s="108"/>
      <c r="E493" s="348"/>
    </row>
    <row r="494" spans="1:5" ht="15.75">
      <c r="A494" s="151"/>
      <c r="B494" s="346"/>
      <c r="C494" s="108"/>
      <c r="D494" s="108"/>
      <c r="E494" s="348"/>
    </row>
    <row r="495" spans="1:5" ht="15.75">
      <c r="A495" s="151"/>
      <c r="B495" s="346"/>
      <c r="C495" s="108"/>
      <c r="D495" s="108"/>
      <c r="E495" s="348"/>
    </row>
    <row r="496" spans="1:5" ht="15.75">
      <c r="A496" s="151"/>
      <c r="B496" s="346"/>
      <c r="C496" s="108"/>
      <c r="D496" s="108"/>
      <c r="E496" s="348"/>
    </row>
    <row r="497" spans="1:5" ht="15.75">
      <c r="A497" s="151"/>
      <c r="B497" s="346"/>
      <c r="C497" s="108"/>
      <c r="D497" s="108"/>
      <c r="E497" s="348"/>
    </row>
    <row r="498" spans="1:5" ht="15.75">
      <c r="A498" s="151"/>
      <c r="B498" s="346"/>
      <c r="C498" s="108"/>
      <c r="D498" s="108"/>
      <c r="E498" s="348"/>
    </row>
    <row r="499" spans="1:5" ht="15.75">
      <c r="A499" s="151"/>
      <c r="B499" s="346"/>
      <c r="C499" s="108"/>
      <c r="D499" s="108"/>
      <c r="E499" s="348"/>
    </row>
    <row r="500" spans="1:5" ht="15.75">
      <c r="A500" s="151"/>
      <c r="B500" s="346"/>
      <c r="C500" s="108"/>
      <c r="D500" s="108"/>
      <c r="E500" s="348"/>
    </row>
    <row r="501" spans="1:5" ht="15.75">
      <c r="A501" s="151"/>
      <c r="B501" s="346"/>
      <c r="C501" s="108"/>
      <c r="D501" s="108"/>
      <c r="E501" s="348"/>
    </row>
    <row r="502" spans="1:5" ht="15.75">
      <c r="A502" s="151"/>
      <c r="B502" s="346"/>
      <c r="C502" s="108"/>
      <c r="D502" s="108"/>
      <c r="E502" s="348"/>
    </row>
    <row r="503" spans="1:5" ht="15.75">
      <c r="A503" s="151"/>
      <c r="B503" s="346"/>
      <c r="C503" s="108"/>
      <c r="D503" s="108"/>
      <c r="E503" s="348"/>
    </row>
    <row r="504" spans="1:5" ht="15.75">
      <c r="A504" s="151"/>
      <c r="B504" s="346"/>
      <c r="C504" s="108"/>
      <c r="D504" s="108"/>
      <c r="E504" s="348"/>
    </row>
    <row r="505" spans="1:5" ht="15.75">
      <c r="A505" s="151"/>
      <c r="B505" s="346"/>
      <c r="C505" s="108"/>
      <c r="D505" s="108"/>
      <c r="E505" s="348"/>
    </row>
    <row r="506" spans="1:5" ht="15.75">
      <c r="A506" s="151"/>
      <c r="B506" s="346"/>
      <c r="C506" s="108"/>
      <c r="D506" s="108"/>
      <c r="E506" s="348"/>
    </row>
    <row r="507" spans="1:5" ht="15.75">
      <c r="A507" s="151"/>
      <c r="B507" s="346"/>
      <c r="C507" s="108"/>
      <c r="D507" s="108"/>
      <c r="E507" s="348"/>
    </row>
    <row r="508" spans="1:5" ht="15.75">
      <c r="A508" s="151"/>
      <c r="B508" s="346"/>
      <c r="C508" s="108"/>
      <c r="D508" s="108"/>
      <c r="E508" s="348"/>
    </row>
    <row r="509" spans="1:5" ht="15.75">
      <c r="A509" s="151"/>
      <c r="B509" s="346"/>
      <c r="C509" s="108"/>
      <c r="D509" s="108"/>
      <c r="E509" s="348"/>
    </row>
    <row r="510" spans="1:5" ht="15.75">
      <c r="A510" s="151"/>
      <c r="B510" s="346"/>
      <c r="C510" s="108"/>
      <c r="D510" s="108"/>
      <c r="E510" s="348"/>
    </row>
    <row r="511" spans="1:5" ht="15.75">
      <c r="A511" s="151"/>
      <c r="B511" s="346"/>
      <c r="C511" s="108"/>
      <c r="D511" s="108"/>
      <c r="E511" s="348"/>
    </row>
    <row r="512" spans="1:5" ht="15.75">
      <c r="A512" s="151"/>
      <c r="B512" s="346"/>
      <c r="C512" s="108"/>
      <c r="D512" s="108"/>
      <c r="E512" s="348"/>
    </row>
    <row r="513" spans="1:5" ht="15.75">
      <c r="A513" s="151"/>
      <c r="B513" s="346"/>
      <c r="C513" s="108"/>
      <c r="D513" s="108"/>
      <c r="E513" s="348"/>
    </row>
    <row r="514" spans="1:5" ht="15.75">
      <c r="A514" s="151"/>
      <c r="B514" s="346"/>
      <c r="C514" s="108"/>
      <c r="D514" s="108"/>
      <c r="E514" s="348"/>
    </row>
    <row r="515" spans="1:5" ht="15.75">
      <c r="A515" s="151"/>
      <c r="B515" s="346"/>
      <c r="C515" s="108"/>
      <c r="D515" s="108"/>
      <c r="E515" s="348"/>
    </row>
    <row r="516" spans="1:5" ht="15.75">
      <c r="A516" s="151"/>
      <c r="B516" s="346"/>
      <c r="C516" s="108"/>
      <c r="D516" s="108"/>
      <c r="E516" s="348"/>
    </row>
    <row r="517" spans="1:5" ht="15.75">
      <c r="A517" s="151"/>
      <c r="B517" s="346"/>
      <c r="C517" s="108"/>
      <c r="D517" s="108"/>
      <c r="E517" s="348"/>
    </row>
    <row r="518" spans="1:5" ht="15.75">
      <c r="A518" s="151"/>
      <c r="B518" s="346"/>
      <c r="C518" s="108"/>
      <c r="D518" s="108"/>
      <c r="E518" s="348"/>
    </row>
    <row r="519" spans="1:5" ht="15.75">
      <c r="A519" s="151"/>
      <c r="B519" s="346"/>
      <c r="C519" s="108"/>
      <c r="D519" s="108"/>
      <c r="E519" s="348"/>
    </row>
    <row r="520" spans="1:5" ht="15.75">
      <c r="A520" s="151"/>
      <c r="B520" s="346"/>
      <c r="C520" s="108"/>
      <c r="D520" s="108"/>
      <c r="E520" s="348"/>
    </row>
    <row r="521" spans="1:5" ht="15.75">
      <c r="A521" s="151"/>
      <c r="B521" s="346"/>
      <c r="C521" s="108"/>
      <c r="D521" s="108"/>
      <c r="E521" s="348"/>
    </row>
    <row r="522" spans="1:5" ht="15.75">
      <c r="A522" s="151"/>
      <c r="B522" s="346"/>
      <c r="C522" s="108"/>
      <c r="D522" s="108"/>
      <c r="E522" s="348"/>
    </row>
    <row r="523" spans="1:5" ht="15.75">
      <c r="A523" s="151"/>
      <c r="B523" s="346"/>
      <c r="C523" s="108"/>
      <c r="D523" s="108"/>
      <c r="E523" s="348"/>
    </row>
    <row r="524" spans="1:5" ht="15.75">
      <c r="A524" s="151"/>
      <c r="B524" s="346"/>
      <c r="C524" s="108"/>
      <c r="D524" s="108"/>
      <c r="E524" s="348"/>
    </row>
    <row r="525" spans="1:5" ht="15.75">
      <c r="A525" s="151"/>
      <c r="B525" s="346"/>
      <c r="C525" s="108"/>
      <c r="D525" s="108"/>
      <c r="E525" s="348"/>
    </row>
    <row r="526" spans="1:5" ht="15.75">
      <c r="A526" s="151"/>
      <c r="B526" s="346"/>
      <c r="C526" s="108"/>
      <c r="D526" s="108"/>
      <c r="E526" s="348"/>
    </row>
    <row r="527" spans="1:5" ht="15.75">
      <c r="A527" s="151"/>
      <c r="B527" s="346"/>
      <c r="C527" s="108"/>
      <c r="D527" s="108"/>
      <c r="E527" s="348"/>
    </row>
    <row r="528" spans="1:5" ht="15.75">
      <c r="A528" s="151"/>
      <c r="B528" s="346"/>
      <c r="C528" s="108"/>
      <c r="D528" s="108"/>
      <c r="E528" s="348"/>
    </row>
    <row r="529" spans="1:5" ht="15.75">
      <c r="A529" s="151"/>
      <c r="B529" s="346"/>
      <c r="C529" s="108"/>
      <c r="D529" s="108"/>
      <c r="E529" s="348"/>
    </row>
    <row r="530" spans="1:5" ht="15.75">
      <c r="A530" s="151"/>
      <c r="B530" s="346"/>
      <c r="C530" s="108"/>
      <c r="D530" s="108"/>
      <c r="E530" s="348"/>
    </row>
    <row r="531" spans="1:5" ht="15.75">
      <c r="A531" s="151"/>
      <c r="B531" s="346"/>
      <c r="C531" s="108"/>
      <c r="D531" s="108"/>
      <c r="E531" s="348"/>
    </row>
    <row r="532" spans="1:5" ht="15.75">
      <c r="A532" s="151"/>
      <c r="B532" s="346"/>
      <c r="C532" s="108"/>
      <c r="D532" s="108"/>
      <c r="E532" s="348"/>
    </row>
    <row r="533" spans="1:5" ht="15.75">
      <c r="A533" s="151"/>
      <c r="B533" s="346"/>
      <c r="C533" s="108"/>
      <c r="D533" s="108"/>
      <c r="E533" s="348"/>
    </row>
    <row r="534" spans="1:5" ht="15.75">
      <c r="A534" s="151"/>
      <c r="B534" s="346"/>
      <c r="C534" s="108"/>
      <c r="D534" s="108"/>
      <c r="E534" s="348"/>
    </row>
    <row r="535" spans="1:5" ht="15.75">
      <c r="A535" s="151"/>
      <c r="B535" s="346"/>
      <c r="C535" s="108"/>
      <c r="D535" s="108"/>
      <c r="E535" s="348"/>
    </row>
    <row r="536" spans="1:5" ht="15.75">
      <c r="A536" s="151"/>
      <c r="B536" s="346"/>
      <c r="C536" s="108"/>
      <c r="D536" s="108"/>
      <c r="E536" s="348"/>
    </row>
    <row r="537" spans="1:5" ht="15.75">
      <c r="A537" s="151"/>
      <c r="B537" s="346"/>
      <c r="C537" s="108"/>
      <c r="D537" s="108"/>
      <c r="E537" s="348"/>
    </row>
    <row r="538" spans="1:5" ht="15.75">
      <c r="A538" s="151"/>
      <c r="B538" s="346"/>
      <c r="C538" s="108"/>
      <c r="D538" s="108"/>
      <c r="E538" s="348"/>
    </row>
    <row r="539" spans="1:5" ht="15.75">
      <c r="A539" s="151"/>
      <c r="B539" s="346"/>
      <c r="C539" s="108"/>
      <c r="D539" s="108"/>
      <c r="E539" s="348"/>
    </row>
    <row r="540" spans="1:5" ht="15.75">
      <c r="A540" s="151"/>
      <c r="B540" s="346"/>
      <c r="C540" s="108"/>
      <c r="D540" s="108"/>
      <c r="E540" s="348"/>
    </row>
    <row r="541" spans="1:5" ht="15.75">
      <c r="A541" s="151"/>
      <c r="B541" s="346"/>
      <c r="C541" s="108"/>
      <c r="D541" s="108"/>
      <c r="E541" s="348"/>
    </row>
    <row r="542" spans="1:5" ht="15.75">
      <c r="A542" s="151"/>
      <c r="B542" s="346"/>
      <c r="C542" s="108"/>
      <c r="D542" s="108"/>
      <c r="E542" s="348"/>
    </row>
    <row r="543" spans="1:5" ht="15.75">
      <c r="A543" s="151"/>
      <c r="B543" s="346"/>
      <c r="C543" s="108"/>
      <c r="D543" s="108"/>
      <c r="E543" s="348"/>
    </row>
    <row r="544" spans="1:5" ht="15.75">
      <c r="A544" s="151"/>
      <c r="B544" s="346"/>
      <c r="C544" s="108"/>
      <c r="D544" s="108"/>
      <c r="E544" s="348"/>
    </row>
    <row r="545" spans="1:5" ht="15.75">
      <c r="A545" s="151"/>
      <c r="B545" s="346"/>
      <c r="C545" s="108"/>
      <c r="D545" s="108"/>
      <c r="E545" s="348"/>
    </row>
    <row r="546" spans="1:5" ht="15.75">
      <c r="A546" s="151"/>
      <c r="B546" s="346"/>
      <c r="C546" s="108"/>
      <c r="D546" s="108"/>
      <c r="E546" s="348"/>
    </row>
    <row r="547" spans="1:5" ht="15.75">
      <c r="A547" s="151"/>
      <c r="B547" s="346"/>
      <c r="C547" s="108"/>
      <c r="D547" s="108"/>
      <c r="E547" s="348"/>
    </row>
    <row r="548" spans="1:5" ht="15.75">
      <c r="A548" s="151"/>
      <c r="B548" s="346"/>
      <c r="C548" s="108"/>
      <c r="D548" s="108"/>
      <c r="E548" s="348"/>
    </row>
    <row r="549" spans="1:5" ht="15.75">
      <c r="A549" s="151"/>
      <c r="B549" s="346"/>
      <c r="C549" s="108"/>
      <c r="D549" s="108"/>
      <c r="E549" s="348"/>
    </row>
    <row r="550" spans="1:5" ht="15.75">
      <c r="A550" s="151"/>
      <c r="B550" s="346"/>
      <c r="C550" s="108"/>
      <c r="D550" s="108"/>
      <c r="E550" s="348"/>
    </row>
    <row r="551" spans="1:5" ht="15.75">
      <c r="A551" s="151"/>
      <c r="B551" s="346"/>
      <c r="C551" s="108"/>
      <c r="D551" s="108"/>
      <c r="E551" s="348"/>
    </row>
    <row r="552" spans="1:5" ht="15.75">
      <c r="A552" s="151"/>
      <c r="B552" s="346"/>
      <c r="C552" s="108"/>
      <c r="D552" s="108"/>
      <c r="E552" s="348"/>
    </row>
    <row r="553" spans="1:5" ht="15.75">
      <c r="A553" s="151"/>
      <c r="B553" s="346"/>
      <c r="C553" s="108"/>
      <c r="D553" s="108"/>
      <c r="E553" s="348"/>
    </row>
    <row r="554" spans="1:5" ht="15.75">
      <c r="A554" s="151"/>
      <c r="B554" s="346"/>
      <c r="C554" s="108"/>
      <c r="D554" s="108"/>
      <c r="E554" s="348"/>
    </row>
    <row r="555" spans="1:5" ht="15.75">
      <c r="A555" s="151"/>
      <c r="B555" s="346"/>
      <c r="C555" s="108"/>
      <c r="D555" s="108"/>
      <c r="E555" s="348"/>
    </row>
    <row r="556" spans="1:5" ht="15.75">
      <c r="A556" s="151"/>
      <c r="B556" s="346"/>
      <c r="C556" s="108"/>
      <c r="D556" s="108"/>
      <c r="E556" s="348"/>
    </row>
    <row r="557" spans="1:5" ht="15.75">
      <c r="A557" s="151"/>
      <c r="B557" s="346"/>
      <c r="C557" s="108"/>
      <c r="D557" s="108"/>
      <c r="E557" s="348"/>
    </row>
    <row r="558" spans="1:5" ht="15.75">
      <c r="A558" s="151"/>
      <c r="B558" s="346"/>
      <c r="C558" s="108"/>
      <c r="D558" s="108"/>
      <c r="E558" s="348"/>
    </row>
    <row r="559" spans="1:5" ht="15.75">
      <c r="A559" s="151"/>
      <c r="B559" s="346"/>
      <c r="C559" s="108"/>
      <c r="D559" s="108"/>
      <c r="E559" s="348"/>
    </row>
    <row r="560" spans="1:5" ht="15.75">
      <c r="A560" s="151"/>
      <c r="B560" s="346"/>
      <c r="C560" s="108"/>
      <c r="D560" s="108"/>
      <c r="E560" s="348"/>
    </row>
    <row r="561" spans="1:5" ht="15.75">
      <c r="A561" s="151"/>
      <c r="B561" s="346"/>
      <c r="C561" s="108"/>
      <c r="D561" s="108"/>
      <c r="E561" s="348"/>
    </row>
    <row r="562" spans="1:5" ht="15.75">
      <c r="A562" s="151"/>
      <c r="B562" s="346"/>
      <c r="C562" s="108"/>
      <c r="D562" s="108"/>
      <c r="E562" s="348"/>
    </row>
    <row r="563" spans="1:5" ht="15.75">
      <c r="A563" s="151"/>
      <c r="B563" s="346"/>
      <c r="C563" s="108"/>
      <c r="D563" s="108"/>
      <c r="E563" s="348"/>
    </row>
    <row r="564" spans="1:5" ht="15.75">
      <c r="A564" s="151"/>
      <c r="B564" s="346"/>
      <c r="C564" s="108"/>
      <c r="D564" s="108"/>
      <c r="E564" s="348"/>
    </row>
    <row r="565" spans="1:5" ht="15.75">
      <c r="A565" s="151"/>
      <c r="B565" s="346"/>
      <c r="C565" s="108"/>
      <c r="D565" s="108"/>
      <c r="E565" s="348"/>
    </row>
    <row r="566" spans="1:5" ht="15.75">
      <c r="A566" s="151"/>
      <c r="B566" s="346"/>
      <c r="C566" s="108"/>
      <c r="D566" s="108"/>
      <c r="E566" s="348"/>
    </row>
    <row r="567" spans="1:5" ht="15.75">
      <c r="A567" s="151"/>
      <c r="B567" s="346"/>
      <c r="C567" s="108"/>
      <c r="D567" s="108"/>
      <c r="E567" s="348"/>
    </row>
    <row r="568" spans="1:5" ht="15.75">
      <c r="A568" s="151"/>
      <c r="B568" s="346"/>
      <c r="C568" s="108"/>
      <c r="D568" s="108"/>
      <c r="E568" s="348"/>
    </row>
    <row r="569" spans="1:5" ht="15.75">
      <c r="A569" s="151"/>
      <c r="B569" s="346"/>
      <c r="C569" s="108"/>
      <c r="D569" s="108"/>
      <c r="E569" s="348"/>
    </row>
    <row r="570" spans="1:5" ht="15.75">
      <c r="A570" s="151"/>
      <c r="B570" s="346"/>
      <c r="C570" s="108"/>
      <c r="D570" s="108"/>
      <c r="E570" s="348"/>
    </row>
    <row r="571" spans="1:5" ht="15.75">
      <c r="A571" s="151"/>
      <c r="B571" s="346"/>
      <c r="C571" s="108"/>
      <c r="D571" s="108"/>
      <c r="E571" s="348"/>
    </row>
    <row r="572" spans="1:5" ht="15.75">
      <c r="A572" s="151"/>
      <c r="B572" s="346"/>
      <c r="C572" s="108"/>
      <c r="D572" s="108"/>
      <c r="E572" s="348"/>
    </row>
    <row r="573" spans="1:5" ht="15.75">
      <c r="A573" s="151"/>
      <c r="B573" s="346"/>
      <c r="C573" s="108"/>
      <c r="D573" s="108"/>
      <c r="E573" s="348"/>
    </row>
    <row r="574" spans="1:5" ht="15.75">
      <c r="A574" s="151"/>
      <c r="B574" s="346"/>
      <c r="C574" s="108"/>
      <c r="D574" s="108"/>
      <c r="E574" s="348"/>
    </row>
    <row r="575" spans="1:5" ht="15.75">
      <c r="A575" s="151"/>
      <c r="B575" s="346"/>
      <c r="C575" s="108"/>
      <c r="D575" s="108"/>
      <c r="E575" s="348"/>
    </row>
    <row r="576" spans="1:5" ht="15.75">
      <c r="A576" s="151"/>
      <c r="B576" s="346"/>
      <c r="C576" s="108"/>
      <c r="D576" s="108"/>
      <c r="E576" s="348"/>
    </row>
    <row r="577" spans="1:5" ht="15.75">
      <c r="A577" s="151"/>
      <c r="B577" s="346"/>
      <c r="C577" s="108"/>
      <c r="D577" s="108"/>
      <c r="E577" s="348"/>
    </row>
    <row r="578" spans="1:5" ht="15.75">
      <c r="A578" s="151"/>
      <c r="B578" s="346"/>
      <c r="C578" s="108"/>
      <c r="D578" s="108"/>
      <c r="E578" s="348"/>
    </row>
    <row r="579" spans="1:5" ht="15.75">
      <c r="A579" s="151"/>
      <c r="B579" s="346"/>
      <c r="C579" s="108"/>
      <c r="D579" s="108"/>
      <c r="E579" s="348"/>
    </row>
    <row r="580" spans="1:5" ht="15.75">
      <c r="A580" s="151"/>
      <c r="B580" s="346"/>
      <c r="C580" s="108"/>
      <c r="D580" s="108"/>
      <c r="E580" s="348"/>
    </row>
    <row r="581" spans="1:5" ht="15.75">
      <c r="A581" s="151"/>
      <c r="B581" s="346"/>
      <c r="C581" s="108"/>
      <c r="D581" s="108"/>
      <c r="E581" s="348"/>
    </row>
    <row r="582" spans="1:5" ht="15.75">
      <c r="A582" s="151"/>
      <c r="B582" s="346"/>
      <c r="C582" s="108"/>
      <c r="D582" s="108"/>
      <c r="E582" s="348"/>
    </row>
    <row r="583" spans="1:5" ht="15.75">
      <c r="A583" s="151"/>
      <c r="B583" s="346"/>
      <c r="C583" s="108"/>
      <c r="D583" s="108"/>
      <c r="E583" s="348"/>
    </row>
    <row r="584" spans="1:5" ht="15.75">
      <c r="A584" s="151"/>
      <c r="B584" s="346"/>
      <c r="C584" s="108"/>
      <c r="D584" s="108"/>
      <c r="E584" s="348"/>
    </row>
    <row r="585" spans="1:5" ht="15.75">
      <c r="A585" s="151"/>
      <c r="B585" s="346"/>
      <c r="C585" s="108"/>
      <c r="D585" s="108"/>
      <c r="E585" s="348"/>
    </row>
    <row r="586" spans="1:5" ht="15.75">
      <c r="A586" s="151"/>
      <c r="B586" s="346"/>
      <c r="C586" s="108"/>
      <c r="D586" s="108"/>
      <c r="E586" s="348"/>
    </row>
    <row r="587" spans="1:5" ht="15.75">
      <c r="A587" s="151"/>
      <c r="B587" s="346"/>
      <c r="C587" s="108"/>
      <c r="D587" s="108"/>
      <c r="E587" s="348"/>
    </row>
    <row r="588" spans="1:5" ht="15.75">
      <c r="A588" s="151"/>
      <c r="B588" s="346"/>
      <c r="C588" s="108"/>
      <c r="D588" s="108"/>
      <c r="E588" s="348"/>
    </row>
    <row r="589" spans="1:5" ht="15.75">
      <c r="A589" s="151"/>
      <c r="B589" s="346"/>
      <c r="C589" s="108"/>
      <c r="D589" s="108"/>
      <c r="E589" s="348"/>
    </row>
    <row r="590" spans="1:5" ht="15.75">
      <c r="A590" s="151"/>
      <c r="B590" s="346"/>
      <c r="C590" s="108"/>
      <c r="D590" s="108"/>
      <c r="E590" s="348"/>
    </row>
    <row r="591" spans="1:5" ht="15.75">
      <c r="A591" s="151"/>
      <c r="B591" s="346"/>
      <c r="C591" s="108"/>
      <c r="D591" s="108"/>
      <c r="E591" s="348"/>
    </row>
    <row r="592" spans="1:5" ht="15.75">
      <c r="A592" s="151"/>
      <c r="B592" s="346"/>
      <c r="C592" s="108"/>
      <c r="D592" s="108"/>
      <c r="E592" s="348"/>
    </row>
    <row r="593" spans="1:5" ht="15.75">
      <c r="A593" s="151"/>
      <c r="B593" s="346"/>
      <c r="C593" s="108"/>
      <c r="D593" s="108"/>
      <c r="E593" s="348"/>
    </row>
    <row r="594" spans="1:5" ht="15.75">
      <c r="A594" s="151"/>
      <c r="B594" s="346"/>
      <c r="C594" s="108"/>
      <c r="D594" s="108"/>
      <c r="E594" s="348"/>
    </row>
    <row r="595" spans="1:5" ht="15.75">
      <c r="A595" s="151"/>
      <c r="B595" s="346"/>
      <c r="C595" s="108"/>
      <c r="D595" s="108"/>
      <c r="E595" s="348"/>
    </row>
    <row r="596" spans="1:5" ht="15.75">
      <c r="A596" s="151"/>
      <c r="B596" s="346"/>
      <c r="C596" s="108"/>
      <c r="D596" s="108"/>
      <c r="E596" s="348"/>
    </row>
    <row r="597" spans="1:5" ht="15.75">
      <c r="A597" s="151"/>
      <c r="B597" s="346"/>
      <c r="C597" s="108"/>
      <c r="D597" s="108"/>
      <c r="E597" s="348"/>
    </row>
    <row r="598" spans="1:5" ht="15.75">
      <c r="A598" s="151"/>
      <c r="B598" s="346"/>
      <c r="C598" s="108"/>
      <c r="D598" s="108"/>
      <c r="E598" s="348"/>
    </row>
    <row r="599" spans="1:5" ht="15.75">
      <c r="A599" s="151"/>
      <c r="B599" s="346"/>
      <c r="C599" s="108"/>
      <c r="D599" s="108"/>
      <c r="E599" s="348"/>
    </row>
    <row r="600" spans="1:5" ht="15.75">
      <c r="A600" s="151"/>
      <c r="B600" s="346"/>
      <c r="C600" s="108"/>
      <c r="D600" s="108"/>
      <c r="E600" s="348"/>
    </row>
    <row r="601" spans="1:5" ht="15.75">
      <c r="A601" s="151"/>
      <c r="B601" s="346"/>
      <c r="C601" s="108"/>
      <c r="D601" s="108"/>
      <c r="E601" s="348"/>
    </row>
    <row r="602" spans="1:5" ht="15.75">
      <c r="A602" s="151"/>
      <c r="B602" s="346"/>
      <c r="C602" s="108"/>
      <c r="D602" s="108"/>
      <c r="E602" s="348"/>
    </row>
    <row r="603" spans="1:5" ht="15.75">
      <c r="A603" s="151"/>
      <c r="B603" s="346"/>
      <c r="C603" s="108"/>
      <c r="D603" s="108"/>
      <c r="E603" s="348"/>
    </row>
    <row r="604" spans="1:5" ht="15.75">
      <c r="A604" s="151"/>
      <c r="B604" s="346"/>
      <c r="C604" s="108"/>
      <c r="D604" s="108"/>
      <c r="E604" s="348"/>
    </row>
    <row r="605" spans="1:5" ht="15.75">
      <c r="A605" s="151"/>
      <c r="B605" s="346"/>
      <c r="C605" s="108"/>
      <c r="D605" s="108"/>
      <c r="E605" s="348"/>
    </row>
    <row r="606" spans="1:5" ht="15.75">
      <c r="A606" s="151"/>
      <c r="B606" s="346"/>
      <c r="C606" s="108"/>
      <c r="D606" s="108"/>
      <c r="E606" s="348"/>
    </row>
    <row r="607" spans="1:5" ht="15.75">
      <c r="A607" s="151"/>
      <c r="B607" s="346"/>
      <c r="C607" s="108"/>
      <c r="D607" s="108"/>
      <c r="E607" s="348"/>
    </row>
    <row r="608" spans="1:5" ht="15.75">
      <c r="A608" s="151"/>
      <c r="B608" s="346"/>
      <c r="C608" s="108"/>
      <c r="D608" s="108"/>
      <c r="E608" s="348"/>
    </row>
    <row r="609" spans="1:5" ht="15.75">
      <c r="A609" s="151"/>
      <c r="B609" s="346"/>
      <c r="C609" s="108"/>
      <c r="D609" s="108"/>
      <c r="E609" s="348"/>
    </row>
    <row r="610" spans="1:5" ht="15.75">
      <c r="A610" s="151"/>
      <c r="B610" s="346"/>
      <c r="C610" s="108"/>
      <c r="D610" s="108"/>
      <c r="E610" s="348"/>
    </row>
    <row r="611" spans="1:5" ht="15.75">
      <c r="A611" s="151"/>
      <c r="B611" s="346"/>
      <c r="C611" s="108"/>
      <c r="D611" s="108"/>
      <c r="E611" s="348"/>
    </row>
    <row r="612" spans="1:5" ht="15.75">
      <c r="A612" s="151"/>
      <c r="B612" s="346"/>
      <c r="C612" s="108"/>
      <c r="D612" s="108"/>
      <c r="E612" s="348"/>
    </row>
    <row r="613" spans="1:5" ht="15.75">
      <c r="A613" s="151"/>
      <c r="B613" s="346"/>
      <c r="C613" s="108"/>
      <c r="D613" s="108"/>
      <c r="E613" s="348"/>
    </row>
    <row r="614" spans="1:5" ht="15.75">
      <c r="A614" s="151"/>
      <c r="B614" s="346"/>
      <c r="C614" s="108"/>
      <c r="D614" s="108"/>
      <c r="E614" s="348"/>
    </row>
    <row r="615" spans="1:5" ht="15.75">
      <c r="A615" s="151"/>
      <c r="B615" s="346"/>
      <c r="C615" s="108"/>
      <c r="D615" s="108"/>
      <c r="E615" s="348"/>
    </row>
    <row r="616" spans="1:5" ht="15.75">
      <c r="A616" s="151"/>
      <c r="B616" s="346"/>
      <c r="C616" s="108"/>
      <c r="D616" s="108"/>
      <c r="E616" s="348"/>
    </row>
    <row r="617" spans="1:5" ht="15.75">
      <c r="A617" s="151"/>
      <c r="B617" s="346"/>
      <c r="C617" s="108"/>
      <c r="D617" s="108"/>
      <c r="E617" s="348"/>
    </row>
    <row r="618" spans="1:5" ht="15.75">
      <c r="A618" s="151"/>
      <c r="B618" s="346"/>
      <c r="C618" s="108"/>
      <c r="D618" s="108"/>
      <c r="E618" s="348"/>
    </row>
    <row r="619" spans="1:5" ht="15.75">
      <c r="A619" s="151"/>
      <c r="B619" s="346"/>
      <c r="C619" s="108"/>
      <c r="D619" s="108"/>
      <c r="E619" s="348"/>
    </row>
    <row r="620" spans="1:5" ht="15.75">
      <c r="A620" s="151"/>
      <c r="B620" s="346"/>
      <c r="C620" s="108"/>
      <c r="D620" s="108"/>
      <c r="E620" s="348"/>
    </row>
    <row r="621" spans="1:5" ht="15.75">
      <c r="A621" s="151"/>
      <c r="B621" s="346"/>
      <c r="C621" s="108"/>
      <c r="D621" s="108"/>
      <c r="E621" s="348"/>
    </row>
    <row r="622" spans="1:5" ht="15.75">
      <c r="A622" s="151"/>
      <c r="B622" s="346"/>
      <c r="C622" s="108"/>
      <c r="D622" s="108"/>
      <c r="E622" s="348"/>
    </row>
    <row r="623" spans="1:5" ht="15.75">
      <c r="A623" s="151"/>
      <c r="B623" s="346"/>
      <c r="C623" s="108"/>
      <c r="D623" s="108"/>
      <c r="E623" s="348"/>
    </row>
    <row r="624" spans="1:5" ht="15.75">
      <c r="A624" s="151"/>
      <c r="B624" s="346"/>
      <c r="C624" s="108"/>
      <c r="D624" s="108"/>
      <c r="E624" s="348"/>
    </row>
    <row r="625" spans="1:5" ht="15.75">
      <c r="A625" s="151"/>
      <c r="B625" s="346"/>
      <c r="C625" s="108"/>
      <c r="D625" s="108"/>
      <c r="E625" s="348"/>
    </row>
    <row r="626" spans="1:5" ht="15.75">
      <c r="A626" s="151"/>
      <c r="B626" s="346"/>
      <c r="C626" s="108"/>
      <c r="D626" s="108"/>
      <c r="E626" s="348"/>
    </row>
    <row r="627" spans="1:5" ht="15.75">
      <c r="A627" s="151"/>
      <c r="B627" s="346"/>
      <c r="C627" s="108"/>
      <c r="D627" s="108"/>
      <c r="E627" s="348"/>
    </row>
    <row r="628" spans="1:5" ht="15.75">
      <c r="A628" s="151"/>
      <c r="B628" s="346"/>
      <c r="C628" s="108"/>
      <c r="D628" s="108"/>
      <c r="E628" s="348"/>
    </row>
    <row r="629" spans="1:5" ht="15.75">
      <c r="A629" s="151"/>
      <c r="B629" s="346"/>
      <c r="C629" s="108"/>
      <c r="D629" s="108"/>
      <c r="E629" s="348"/>
    </row>
    <row r="630" spans="1:5" ht="15.75">
      <c r="A630" s="151"/>
      <c r="B630" s="346"/>
      <c r="C630" s="108"/>
      <c r="D630" s="108"/>
      <c r="E630" s="348"/>
    </row>
    <row r="631" spans="1:5" ht="15.75">
      <c r="A631" s="151"/>
      <c r="B631" s="346"/>
      <c r="C631" s="108"/>
      <c r="D631" s="108"/>
      <c r="E631" s="348"/>
    </row>
    <row r="632" spans="1:5" ht="15.75">
      <c r="A632" s="151"/>
      <c r="B632" s="346"/>
      <c r="C632" s="108"/>
      <c r="D632" s="108"/>
      <c r="E632" s="348"/>
    </row>
    <row r="633" spans="1:5" ht="15.75">
      <c r="A633" s="151"/>
      <c r="B633" s="346"/>
      <c r="C633" s="108"/>
      <c r="D633" s="108"/>
      <c r="E633" s="348"/>
    </row>
    <row r="634" spans="1:5" ht="15.75">
      <c r="A634" s="151"/>
      <c r="B634" s="346"/>
      <c r="C634" s="108"/>
      <c r="D634" s="108"/>
      <c r="E634" s="348"/>
    </row>
    <row r="635" spans="1:5" ht="15.75">
      <c r="A635" s="151"/>
      <c r="B635" s="346"/>
      <c r="C635" s="108"/>
      <c r="D635" s="108"/>
      <c r="E635" s="348"/>
    </row>
    <row r="636" spans="1:5" ht="15.75">
      <c r="A636" s="151"/>
      <c r="B636" s="346"/>
      <c r="C636" s="108"/>
      <c r="D636" s="108"/>
      <c r="E636" s="348"/>
    </row>
    <row r="637" spans="1:5" ht="15.75">
      <c r="A637" s="151"/>
      <c r="B637" s="346"/>
      <c r="C637" s="108"/>
      <c r="D637" s="108"/>
      <c r="E637" s="348"/>
    </row>
    <row r="638" spans="1:5" ht="15.75">
      <c r="A638" s="151"/>
      <c r="B638" s="346"/>
      <c r="C638" s="108"/>
      <c r="D638" s="108"/>
      <c r="E638" s="348"/>
    </row>
    <row r="639" spans="1:5" ht="15.75">
      <c r="A639" s="151"/>
      <c r="B639" s="346"/>
      <c r="C639" s="108"/>
      <c r="D639" s="108"/>
      <c r="E639" s="348"/>
    </row>
    <row r="640" spans="1:5" ht="15.75">
      <c r="A640" s="151"/>
      <c r="B640" s="346"/>
      <c r="C640" s="108"/>
      <c r="D640" s="108"/>
      <c r="E640" s="348"/>
    </row>
    <row r="641" spans="1:5" ht="15.75">
      <c r="A641" s="151"/>
      <c r="B641" s="346"/>
      <c r="C641" s="108"/>
      <c r="D641" s="108"/>
      <c r="E641" s="348"/>
    </row>
    <row r="642" spans="1:5" ht="15.75">
      <c r="A642" s="151"/>
      <c r="B642" s="346"/>
      <c r="C642" s="108"/>
      <c r="D642" s="108"/>
      <c r="E642" s="348"/>
    </row>
    <row r="643" spans="1:5" ht="15.75">
      <c r="A643" s="151"/>
      <c r="B643" s="346"/>
      <c r="C643" s="108"/>
      <c r="D643" s="108"/>
      <c r="E643" s="348"/>
    </row>
    <row r="644" spans="1:5" ht="15.75">
      <c r="A644" s="151"/>
      <c r="B644" s="346"/>
      <c r="C644" s="108"/>
      <c r="D644" s="108"/>
      <c r="E644" s="348"/>
    </row>
    <row r="645" spans="1:5" ht="15.75">
      <c r="A645" s="151"/>
      <c r="B645" s="346"/>
      <c r="C645" s="108"/>
      <c r="D645" s="108"/>
      <c r="E645" s="348"/>
    </row>
    <row r="646" spans="1:5" ht="15.75">
      <c r="A646" s="151"/>
      <c r="B646" s="346"/>
      <c r="C646" s="108"/>
      <c r="D646" s="108"/>
      <c r="E646" s="348"/>
    </row>
    <row r="647" spans="1:5" ht="15.75">
      <c r="A647" s="151"/>
      <c r="B647" s="346"/>
      <c r="C647" s="108"/>
      <c r="D647" s="108"/>
      <c r="E647" s="348"/>
    </row>
    <row r="648" spans="1:5" ht="15.75">
      <c r="A648" s="151"/>
      <c r="B648" s="346"/>
      <c r="C648" s="108"/>
      <c r="D648" s="108"/>
      <c r="E648" s="348"/>
    </row>
    <row r="649" spans="1:5" ht="15.75">
      <c r="A649" s="151"/>
      <c r="B649" s="346"/>
      <c r="C649" s="108"/>
      <c r="D649" s="108"/>
      <c r="E649" s="348"/>
    </row>
    <row r="650" spans="1:5" ht="15.75">
      <c r="A650" s="151"/>
      <c r="B650" s="346"/>
      <c r="C650" s="108"/>
      <c r="D650" s="108"/>
      <c r="E650" s="348"/>
    </row>
    <row r="651" spans="1:5" ht="15.75">
      <c r="A651" s="151"/>
      <c r="B651" s="346"/>
      <c r="C651" s="108"/>
      <c r="D651" s="108"/>
      <c r="E651" s="348"/>
    </row>
    <row r="652" spans="1:5" ht="15.75">
      <c r="A652" s="151"/>
      <c r="B652" s="346"/>
      <c r="C652" s="108"/>
      <c r="D652" s="108"/>
      <c r="E652" s="348"/>
    </row>
    <row r="653" spans="1:5" ht="15.75">
      <c r="A653" s="151"/>
      <c r="B653" s="346"/>
      <c r="C653" s="108"/>
      <c r="D653" s="108"/>
      <c r="E653" s="348"/>
    </row>
    <row r="654" spans="1:5" ht="15.75">
      <c r="A654" s="151"/>
      <c r="B654" s="346"/>
      <c r="C654" s="108"/>
      <c r="D654" s="108"/>
      <c r="E654" s="348"/>
    </row>
    <row r="655" spans="1:5" ht="15.75">
      <c r="A655" s="151"/>
      <c r="B655" s="346"/>
      <c r="C655" s="108"/>
      <c r="D655" s="108"/>
      <c r="E655" s="348"/>
    </row>
    <row r="656" spans="1:5" ht="15.75">
      <c r="A656" s="151"/>
      <c r="B656" s="346"/>
      <c r="C656" s="108"/>
      <c r="D656" s="108"/>
      <c r="E656" s="348"/>
    </row>
    <row r="657" spans="1:5" ht="15.75">
      <c r="A657" s="151"/>
      <c r="B657" s="346"/>
      <c r="C657" s="108"/>
      <c r="D657" s="108"/>
      <c r="E657" s="348"/>
    </row>
    <row r="658" spans="1:5" ht="15.75">
      <c r="A658" s="151"/>
      <c r="B658" s="346"/>
      <c r="C658" s="108"/>
      <c r="D658" s="108"/>
      <c r="E658" s="348"/>
    </row>
    <row r="659" spans="1:5" ht="15.75">
      <c r="A659" s="151"/>
      <c r="B659" s="346"/>
      <c r="C659" s="108"/>
      <c r="D659" s="108"/>
      <c r="E659" s="348"/>
    </row>
    <row r="660" spans="1:5" ht="15.75">
      <c r="A660" s="151"/>
      <c r="B660" s="346"/>
      <c r="C660" s="108"/>
      <c r="D660" s="108"/>
      <c r="E660" s="348"/>
    </row>
    <row r="661" spans="1:5" ht="15.75">
      <c r="A661" s="151"/>
      <c r="B661" s="346"/>
      <c r="C661" s="108"/>
      <c r="D661" s="108"/>
      <c r="E661" s="348"/>
    </row>
    <row r="662" spans="1:5" ht="15.75">
      <c r="A662" s="151"/>
      <c r="B662" s="346"/>
      <c r="C662" s="108"/>
      <c r="D662" s="108"/>
      <c r="E662" s="348"/>
    </row>
    <row r="663" spans="1:5" ht="15.75">
      <c r="A663" s="151"/>
      <c r="B663" s="346"/>
      <c r="C663" s="108"/>
      <c r="D663" s="108"/>
      <c r="E663" s="348"/>
    </row>
    <row r="664" spans="1:5" ht="15.75">
      <c r="A664" s="151"/>
      <c r="B664" s="346"/>
      <c r="C664" s="108"/>
      <c r="D664" s="108"/>
      <c r="E664" s="348"/>
    </row>
    <row r="665" spans="1:5" ht="15.75">
      <c r="A665" s="151"/>
      <c r="B665" s="346"/>
      <c r="C665" s="108"/>
      <c r="D665" s="108"/>
      <c r="E665" s="348"/>
    </row>
    <row r="666" spans="1:5" ht="15.75">
      <c r="A666" s="151"/>
      <c r="B666" s="346"/>
      <c r="C666" s="108"/>
      <c r="D666" s="108"/>
      <c r="E666" s="348"/>
    </row>
    <row r="667" spans="1:5" ht="15.75">
      <c r="A667" s="151"/>
      <c r="B667" s="346"/>
      <c r="C667" s="108"/>
      <c r="D667" s="108"/>
      <c r="E667" s="348"/>
    </row>
    <row r="668" spans="1:5" ht="15.75">
      <c r="A668" s="151"/>
      <c r="B668" s="346"/>
      <c r="C668" s="108"/>
      <c r="D668" s="108"/>
      <c r="E668" s="348"/>
    </row>
    <row r="669" spans="1:5" ht="15.75">
      <c r="A669" s="151"/>
      <c r="B669" s="346"/>
      <c r="C669" s="108"/>
      <c r="D669" s="108"/>
      <c r="E669" s="348"/>
    </row>
    <row r="670" spans="1:5" ht="15.75">
      <c r="A670" s="151"/>
      <c r="B670" s="346"/>
      <c r="C670" s="108"/>
      <c r="D670" s="108"/>
      <c r="E670" s="348"/>
    </row>
    <row r="671" spans="1:5" ht="15.75">
      <c r="A671" s="151"/>
      <c r="B671" s="346"/>
      <c r="C671" s="108"/>
      <c r="D671" s="108"/>
      <c r="E671" s="348"/>
    </row>
    <row r="672" spans="1:5" ht="15.75">
      <c r="A672" s="151"/>
      <c r="B672" s="346"/>
      <c r="C672" s="108"/>
      <c r="D672" s="108"/>
      <c r="E672" s="348"/>
    </row>
    <row r="673" spans="1:5" ht="15.75">
      <c r="A673" s="151"/>
      <c r="B673" s="346"/>
      <c r="C673" s="108"/>
      <c r="D673" s="108"/>
      <c r="E673" s="348"/>
    </row>
    <row r="674" spans="1:5" ht="15.75">
      <c r="A674" s="151"/>
      <c r="B674" s="346"/>
      <c r="C674" s="108"/>
      <c r="D674" s="108"/>
      <c r="E674" s="348"/>
    </row>
    <row r="675" spans="1:5" ht="15.75">
      <c r="A675" s="151"/>
      <c r="B675" s="346"/>
      <c r="C675" s="108"/>
      <c r="D675" s="108"/>
      <c r="E675" s="348"/>
    </row>
    <row r="676" spans="1:5" ht="15.75">
      <c r="A676" s="151"/>
      <c r="B676" s="346"/>
      <c r="C676" s="108"/>
      <c r="D676" s="108"/>
      <c r="E676" s="348"/>
    </row>
    <row r="677" spans="1:5" ht="15.75">
      <c r="A677" s="151"/>
      <c r="B677" s="346"/>
      <c r="C677" s="108"/>
      <c r="D677" s="108"/>
      <c r="E677" s="348"/>
    </row>
    <row r="678" spans="1:5" ht="15.75">
      <c r="A678" s="151"/>
      <c r="B678" s="346"/>
      <c r="C678" s="108"/>
      <c r="D678" s="108"/>
      <c r="E678" s="348"/>
    </row>
    <row r="679" spans="1:5" ht="15.75">
      <c r="A679" s="151"/>
      <c r="B679" s="346"/>
      <c r="C679" s="108"/>
      <c r="D679" s="108"/>
      <c r="E679" s="348"/>
    </row>
    <row r="680" spans="1:5" ht="15.75">
      <c r="A680" s="151"/>
      <c r="B680" s="346"/>
      <c r="C680" s="108"/>
      <c r="D680" s="108"/>
      <c r="E680" s="348"/>
    </row>
    <row r="681" spans="1:5" ht="15.75">
      <c r="A681" s="151"/>
      <c r="B681" s="346"/>
      <c r="C681" s="108"/>
      <c r="D681" s="108"/>
      <c r="E681" s="348"/>
    </row>
    <row r="682" spans="1:5" ht="15.75">
      <c r="A682" s="151"/>
      <c r="B682" s="346"/>
      <c r="C682" s="108"/>
      <c r="D682" s="108"/>
      <c r="E682" s="348"/>
    </row>
    <row r="683" spans="1:5" ht="15.75">
      <c r="A683" s="151"/>
      <c r="B683" s="346"/>
      <c r="C683" s="108"/>
      <c r="D683" s="108"/>
      <c r="E683" s="348"/>
    </row>
    <row r="684" spans="1:5" ht="15.75">
      <c r="A684" s="151"/>
      <c r="B684" s="346"/>
      <c r="C684" s="108"/>
      <c r="D684" s="108"/>
      <c r="E684" s="348"/>
    </row>
    <row r="685" spans="1:5" ht="15.75">
      <c r="A685" s="151"/>
      <c r="B685" s="346"/>
      <c r="C685" s="108"/>
      <c r="D685" s="108"/>
      <c r="E685" s="348"/>
    </row>
    <row r="686" spans="1:5" ht="15.75">
      <c r="A686" s="151"/>
      <c r="B686" s="346"/>
      <c r="C686" s="108"/>
      <c r="D686" s="108"/>
      <c r="E686" s="348"/>
    </row>
    <row r="687" spans="1:5" ht="15.75">
      <c r="A687" s="151"/>
      <c r="B687" s="346"/>
      <c r="C687" s="108"/>
      <c r="D687" s="108"/>
      <c r="E687" s="348"/>
    </row>
    <row r="688" spans="1:5" ht="15.75">
      <c r="A688" s="151"/>
      <c r="B688" s="346"/>
      <c r="C688" s="108"/>
      <c r="D688" s="108"/>
      <c r="E688" s="348"/>
    </row>
    <row r="689" spans="1:5" ht="15.75">
      <c r="A689" s="151"/>
      <c r="B689" s="346"/>
      <c r="C689" s="108"/>
      <c r="D689" s="108"/>
      <c r="E689" s="348"/>
    </row>
    <row r="690" spans="1:5" ht="15.75">
      <c r="A690" s="151"/>
      <c r="B690" s="346"/>
      <c r="C690" s="108"/>
      <c r="D690" s="108"/>
      <c r="E690" s="348"/>
    </row>
    <row r="691" spans="1:5" ht="15.75">
      <c r="A691" s="151"/>
      <c r="B691" s="346"/>
      <c r="C691" s="108"/>
      <c r="D691" s="108"/>
      <c r="E691" s="348"/>
    </row>
    <row r="692" spans="1:5" ht="15.75">
      <c r="A692" s="151"/>
      <c r="B692" s="346"/>
      <c r="C692" s="108"/>
      <c r="D692" s="108"/>
      <c r="E692" s="348"/>
    </row>
    <row r="693" spans="1:5" ht="15.75">
      <c r="A693" s="151"/>
      <c r="B693" s="346"/>
      <c r="C693" s="108"/>
      <c r="D693" s="108"/>
      <c r="E693" s="348"/>
    </row>
    <row r="694" spans="1:5" ht="15.75">
      <c r="A694" s="151"/>
      <c r="B694" s="346"/>
      <c r="C694" s="108"/>
      <c r="D694" s="108"/>
      <c r="E694" s="348"/>
    </row>
    <row r="695" spans="1:5" ht="15.75">
      <c r="A695" s="151"/>
      <c r="B695" s="346"/>
      <c r="C695" s="108"/>
      <c r="D695" s="108"/>
      <c r="E695" s="348"/>
    </row>
    <row r="696" spans="1:5" ht="15.75">
      <c r="A696" s="151"/>
      <c r="B696" s="346"/>
      <c r="C696" s="108"/>
      <c r="D696" s="108"/>
      <c r="E696" s="348"/>
    </row>
    <row r="697" spans="1:5" ht="15.75">
      <c r="A697" s="151"/>
      <c r="B697" s="346"/>
      <c r="C697" s="108"/>
      <c r="D697" s="108"/>
      <c r="E697" s="348"/>
    </row>
    <row r="698" spans="1:5" ht="15.75">
      <c r="A698" s="151"/>
      <c r="B698" s="346"/>
      <c r="C698" s="108"/>
      <c r="D698" s="108"/>
      <c r="E698" s="348"/>
    </row>
    <row r="699" spans="1:5" ht="15.75">
      <c r="A699" s="151"/>
      <c r="B699" s="346"/>
      <c r="C699" s="108"/>
      <c r="D699" s="108"/>
      <c r="E699" s="348"/>
    </row>
    <row r="700" spans="1:5" ht="15.75">
      <c r="A700" s="151"/>
      <c r="B700" s="346"/>
      <c r="C700" s="108"/>
      <c r="D700" s="108"/>
      <c r="E700" s="348"/>
    </row>
    <row r="701" spans="1:5" ht="15.75">
      <c r="A701" s="151"/>
      <c r="B701" s="346"/>
      <c r="C701" s="108"/>
      <c r="D701" s="108"/>
      <c r="E701" s="348"/>
    </row>
    <row r="702" spans="1:5" ht="15.75">
      <c r="A702" s="151"/>
      <c r="B702" s="346"/>
      <c r="C702" s="108"/>
      <c r="D702" s="108"/>
      <c r="E702" s="348"/>
    </row>
    <row r="703" spans="1:5" ht="15.75">
      <c r="A703" s="151"/>
      <c r="B703" s="346"/>
      <c r="C703" s="108"/>
      <c r="D703" s="108"/>
      <c r="E703" s="348"/>
    </row>
    <row r="704" spans="1:5" ht="15.75">
      <c r="A704" s="151"/>
      <c r="B704" s="346"/>
      <c r="C704" s="108"/>
      <c r="D704" s="108"/>
      <c r="E704" s="348"/>
    </row>
    <row r="705" spans="1:5" ht="15.75">
      <c r="A705" s="151"/>
      <c r="B705" s="346"/>
      <c r="C705" s="108"/>
      <c r="D705" s="108"/>
      <c r="E705" s="348"/>
    </row>
    <row r="706" spans="1:5" ht="15.75">
      <c r="A706" s="151"/>
      <c r="B706" s="346"/>
      <c r="C706" s="108"/>
      <c r="D706" s="108"/>
      <c r="E706" s="348"/>
    </row>
    <row r="707" spans="1:5" ht="15.75">
      <c r="A707" s="151"/>
      <c r="B707" s="346"/>
      <c r="C707" s="108"/>
      <c r="D707" s="108"/>
      <c r="E707" s="348"/>
    </row>
    <row r="708" spans="1:5" ht="15.75">
      <c r="A708" s="151"/>
      <c r="B708" s="346"/>
      <c r="C708" s="108"/>
      <c r="D708" s="108"/>
      <c r="E708" s="348"/>
    </row>
    <row r="709" spans="1:5" ht="15.75">
      <c r="A709" s="151"/>
      <c r="B709" s="346"/>
      <c r="C709" s="108"/>
      <c r="D709" s="108"/>
      <c r="E709" s="348"/>
    </row>
    <row r="710" spans="1:5" ht="15.75">
      <c r="A710" s="151"/>
      <c r="B710" s="346"/>
      <c r="C710" s="108"/>
      <c r="D710" s="108"/>
      <c r="E710" s="348"/>
    </row>
    <row r="711" spans="1:5" ht="15.75">
      <c r="A711" s="151"/>
      <c r="B711" s="346"/>
      <c r="C711" s="108"/>
      <c r="D711" s="108"/>
      <c r="E711" s="348"/>
    </row>
    <row r="712" spans="1:5" ht="15.75">
      <c r="A712" s="151"/>
      <c r="B712" s="346"/>
      <c r="C712" s="108"/>
      <c r="D712" s="108"/>
      <c r="E712" s="348"/>
    </row>
    <row r="713" spans="1:5" ht="15.75">
      <c r="A713" s="151"/>
      <c r="B713" s="346"/>
      <c r="C713" s="108"/>
      <c r="D713" s="108"/>
      <c r="E713" s="348"/>
    </row>
    <row r="714" spans="1:5" ht="15.75">
      <c r="A714" s="151"/>
      <c r="B714" s="346"/>
      <c r="C714" s="108"/>
      <c r="D714" s="108"/>
      <c r="E714" s="348"/>
    </row>
    <row r="715" spans="1:5" ht="15.75">
      <c r="A715" s="151"/>
      <c r="B715" s="346"/>
      <c r="C715" s="108"/>
      <c r="D715" s="108"/>
      <c r="E715" s="348"/>
    </row>
    <row r="716" spans="1:5" ht="15.75">
      <c r="A716" s="151"/>
      <c r="B716" s="346"/>
      <c r="C716" s="108"/>
      <c r="D716" s="108"/>
      <c r="E716" s="348"/>
    </row>
    <row r="717" spans="1:5" ht="15.75">
      <c r="A717" s="151"/>
      <c r="B717" s="346"/>
      <c r="C717" s="108"/>
      <c r="D717" s="108"/>
      <c r="E717" s="348"/>
    </row>
    <row r="718" spans="1:5" ht="15.75">
      <c r="A718" s="151"/>
      <c r="B718" s="346"/>
      <c r="C718" s="108"/>
      <c r="D718" s="108"/>
      <c r="E718" s="348"/>
    </row>
    <row r="719" spans="1:5" ht="15.75">
      <c r="A719" s="151"/>
      <c r="B719" s="346"/>
      <c r="C719" s="108"/>
      <c r="D719" s="108"/>
      <c r="E719" s="348"/>
    </row>
    <row r="720" spans="1:5" ht="15.75">
      <c r="A720" s="151"/>
      <c r="B720" s="346"/>
      <c r="C720" s="108"/>
      <c r="D720" s="108"/>
      <c r="E720" s="348"/>
    </row>
    <row r="721" spans="1:5" ht="15.75">
      <c r="A721" s="151"/>
      <c r="B721" s="346"/>
      <c r="C721" s="108"/>
      <c r="D721" s="108"/>
      <c r="E721" s="348"/>
    </row>
    <row r="722" spans="1:5" ht="15.75">
      <c r="A722" s="151"/>
      <c r="B722" s="346"/>
      <c r="C722" s="108"/>
      <c r="D722" s="108"/>
      <c r="E722" s="348"/>
    </row>
    <row r="723" spans="1:5" ht="15.75">
      <c r="A723" s="151"/>
      <c r="B723" s="346"/>
      <c r="C723" s="108"/>
      <c r="D723" s="108"/>
      <c r="E723" s="348"/>
    </row>
    <row r="724" spans="1:5" ht="15.75">
      <c r="A724" s="151"/>
      <c r="B724" s="346"/>
      <c r="C724" s="108"/>
      <c r="D724" s="108"/>
      <c r="E724" s="348"/>
    </row>
    <row r="725" spans="1:5" ht="15.75">
      <c r="A725" s="151"/>
      <c r="B725" s="346"/>
      <c r="C725" s="108"/>
      <c r="D725" s="108"/>
      <c r="E725" s="348"/>
    </row>
    <row r="726" spans="1:5" ht="15.75">
      <c r="A726" s="151"/>
      <c r="B726" s="346"/>
      <c r="C726" s="108"/>
      <c r="D726" s="108"/>
      <c r="E726" s="348"/>
    </row>
    <row r="727" spans="1:5" ht="15.75">
      <c r="A727" s="151"/>
      <c r="B727" s="346"/>
      <c r="C727" s="108"/>
      <c r="D727" s="108"/>
      <c r="E727" s="348"/>
    </row>
    <row r="728" spans="1:5" ht="15.75">
      <c r="A728" s="151"/>
      <c r="B728" s="346"/>
      <c r="C728" s="108"/>
      <c r="D728" s="108"/>
      <c r="E728" s="348"/>
    </row>
    <row r="729" spans="1:5" ht="15.75">
      <c r="A729" s="151"/>
      <c r="B729" s="346"/>
      <c r="C729" s="108"/>
      <c r="D729" s="108"/>
      <c r="E729" s="348"/>
    </row>
    <row r="730" spans="1:5" ht="15.75">
      <c r="A730" s="151"/>
      <c r="B730" s="346"/>
      <c r="C730" s="108"/>
      <c r="D730" s="108"/>
      <c r="E730" s="348"/>
    </row>
    <row r="731" spans="1:5" ht="15.75">
      <c r="A731" s="151"/>
      <c r="B731" s="346"/>
      <c r="C731" s="108"/>
      <c r="D731" s="108"/>
      <c r="E731" s="348"/>
    </row>
    <row r="732" spans="1:5" ht="15.75">
      <c r="A732" s="151"/>
      <c r="B732" s="346"/>
      <c r="C732" s="108"/>
      <c r="D732" s="108"/>
      <c r="E732" s="348"/>
    </row>
    <row r="733" spans="1:5" ht="15.75">
      <c r="A733" s="151"/>
      <c r="B733" s="346"/>
      <c r="C733" s="108"/>
      <c r="D733" s="108"/>
      <c r="E733" s="348"/>
    </row>
    <row r="734" spans="1:5" ht="15.75">
      <c r="A734" s="151"/>
      <c r="B734" s="346"/>
      <c r="C734" s="108"/>
      <c r="D734" s="108"/>
      <c r="E734" s="348"/>
    </row>
    <row r="735" spans="1:5" ht="15.75">
      <c r="A735" s="151"/>
      <c r="B735" s="346"/>
      <c r="C735" s="108"/>
      <c r="D735" s="108"/>
      <c r="E735" s="348"/>
    </row>
    <row r="736" spans="1:5" ht="15.75">
      <c r="A736" s="151"/>
      <c r="B736" s="346"/>
      <c r="C736" s="108"/>
      <c r="D736" s="108"/>
      <c r="E736" s="348"/>
    </row>
    <row r="737" spans="1:5" ht="15.75">
      <c r="A737" s="151"/>
      <c r="B737" s="346"/>
      <c r="C737" s="108"/>
      <c r="D737" s="108"/>
      <c r="E737" s="348"/>
    </row>
    <row r="738" spans="1:5" ht="15.75">
      <c r="A738" s="151"/>
      <c r="B738" s="346"/>
      <c r="C738" s="108"/>
      <c r="D738" s="108"/>
      <c r="E738" s="348"/>
    </row>
    <row r="739" spans="1:5" ht="15.75">
      <c r="A739" s="151"/>
      <c r="B739" s="346"/>
      <c r="C739" s="108"/>
      <c r="D739" s="108"/>
      <c r="E739" s="348"/>
    </row>
    <row r="740" spans="1:5" ht="15.75">
      <c r="A740" s="151"/>
      <c r="B740" s="346"/>
      <c r="C740" s="108"/>
      <c r="D740" s="108"/>
      <c r="E740" s="348"/>
    </row>
    <row r="741" spans="1:5" ht="15.75">
      <c r="A741" s="151"/>
      <c r="B741" s="346"/>
      <c r="C741" s="108"/>
      <c r="D741" s="108"/>
      <c r="E741" s="348"/>
    </row>
    <row r="742" spans="1:5" ht="15.75">
      <c r="A742" s="151"/>
      <c r="B742" s="346"/>
      <c r="C742" s="108"/>
      <c r="D742" s="108"/>
      <c r="E742" s="348"/>
    </row>
    <row r="743" spans="1:5" ht="15.75">
      <c r="A743" s="151"/>
      <c r="B743" s="346"/>
      <c r="C743" s="108"/>
      <c r="D743" s="108"/>
      <c r="E743" s="348"/>
    </row>
    <row r="744" spans="1:5" ht="15.75">
      <c r="A744" s="151"/>
      <c r="B744" s="346"/>
      <c r="C744" s="108"/>
      <c r="D744" s="108"/>
      <c r="E744" s="348"/>
    </row>
    <row r="745" spans="1:5" ht="15.75">
      <c r="A745" s="151"/>
      <c r="B745" s="346"/>
      <c r="C745" s="108"/>
      <c r="D745" s="108"/>
      <c r="E745" s="348"/>
    </row>
    <row r="746" spans="1:5" ht="15.75">
      <c r="A746" s="151"/>
      <c r="B746" s="346"/>
      <c r="C746" s="108"/>
      <c r="D746" s="108"/>
      <c r="E746" s="348"/>
    </row>
    <row r="747" spans="1:5" ht="15.75">
      <c r="A747" s="151"/>
      <c r="B747" s="346"/>
      <c r="C747" s="108"/>
      <c r="D747" s="108"/>
      <c r="E747" s="348"/>
    </row>
    <row r="748" spans="1:5" ht="15.75">
      <c r="A748" s="151"/>
      <c r="B748" s="346"/>
      <c r="C748" s="108"/>
      <c r="D748" s="108"/>
      <c r="E748" s="348"/>
    </row>
    <row r="749" spans="1:5" ht="15.75">
      <c r="A749" s="151"/>
      <c r="B749" s="346"/>
      <c r="C749" s="108"/>
      <c r="D749" s="108"/>
      <c r="E749" s="348"/>
    </row>
    <row r="750" spans="1:5" ht="15.75">
      <c r="A750" s="151"/>
      <c r="B750" s="346"/>
      <c r="C750" s="108"/>
      <c r="D750" s="108"/>
      <c r="E750" s="348"/>
    </row>
    <row r="751" spans="1:5" ht="15.75">
      <c r="A751" s="151"/>
      <c r="B751" s="346"/>
      <c r="C751" s="108"/>
      <c r="D751" s="108"/>
      <c r="E751" s="348"/>
    </row>
    <row r="752" spans="1:5" ht="15.75">
      <c r="A752" s="151"/>
      <c r="B752" s="346"/>
      <c r="C752" s="108"/>
      <c r="D752" s="108"/>
      <c r="E752" s="348"/>
    </row>
    <row r="753" spans="1:5" ht="15.75">
      <c r="A753" s="151"/>
      <c r="B753" s="346"/>
      <c r="C753" s="108"/>
      <c r="D753" s="108"/>
      <c r="E753" s="348"/>
    </row>
    <row r="754" spans="1:5" ht="15.75">
      <c r="A754" s="151"/>
      <c r="B754" s="346"/>
      <c r="C754" s="108"/>
      <c r="D754" s="108"/>
      <c r="E754" s="348"/>
    </row>
    <row r="755" spans="1:5" ht="15.75">
      <c r="A755" s="151"/>
      <c r="B755" s="346"/>
      <c r="C755" s="108"/>
      <c r="D755" s="108"/>
      <c r="E755" s="348"/>
    </row>
    <row r="756" spans="1:5" ht="15.75">
      <c r="A756" s="151"/>
      <c r="B756" s="346"/>
      <c r="C756" s="108"/>
      <c r="D756" s="108"/>
      <c r="E756" s="348"/>
    </row>
    <row r="757" spans="1:5" ht="15.75">
      <c r="A757" s="151"/>
      <c r="B757" s="346"/>
      <c r="C757" s="108"/>
      <c r="D757" s="108"/>
      <c r="E757" s="348"/>
    </row>
    <row r="758" spans="1:5" ht="15.75">
      <c r="A758" s="151"/>
      <c r="B758" s="346"/>
      <c r="C758" s="108"/>
      <c r="D758" s="108"/>
      <c r="E758" s="348"/>
    </row>
    <row r="759" spans="1:5" ht="15.75">
      <c r="A759" s="151"/>
      <c r="B759" s="346"/>
      <c r="C759" s="108"/>
      <c r="D759" s="108"/>
      <c r="E759" s="348"/>
    </row>
    <row r="760" spans="1:5" ht="15.75">
      <c r="A760" s="151"/>
      <c r="B760" s="346"/>
      <c r="C760" s="108"/>
      <c r="D760" s="108"/>
      <c r="E760" s="348"/>
    </row>
    <row r="761" spans="1:5" ht="15.75">
      <c r="A761" s="151"/>
      <c r="B761" s="346"/>
      <c r="C761" s="108"/>
      <c r="D761" s="108"/>
      <c r="E761" s="348"/>
    </row>
    <row r="762" spans="1:5" ht="15.75">
      <c r="A762" s="151"/>
      <c r="B762" s="346"/>
      <c r="C762" s="108"/>
      <c r="D762" s="108"/>
      <c r="E762" s="348"/>
    </row>
    <row r="763" spans="1:5" ht="15.75">
      <c r="A763" s="151"/>
      <c r="B763" s="346"/>
      <c r="C763" s="108"/>
      <c r="D763" s="108"/>
      <c r="E763" s="348"/>
    </row>
    <row r="764" spans="1:5" ht="15.75">
      <c r="A764" s="151"/>
      <c r="B764" s="346"/>
      <c r="C764" s="108"/>
      <c r="D764" s="108"/>
      <c r="E764" s="348"/>
    </row>
    <row r="765" spans="1:5" ht="15.75">
      <c r="A765" s="151"/>
      <c r="B765" s="346"/>
      <c r="C765" s="108"/>
      <c r="D765" s="108"/>
      <c r="E765" s="348"/>
    </row>
    <row r="766" spans="1:5" ht="15.75">
      <c r="A766" s="151"/>
      <c r="B766" s="346"/>
      <c r="C766" s="108"/>
      <c r="D766" s="108"/>
      <c r="E766" s="348"/>
    </row>
    <row r="767" spans="1:5" ht="15.75">
      <c r="A767" s="151"/>
      <c r="B767" s="346"/>
      <c r="C767" s="108"/>
      <c r="D767" s="108"/>
      <c r="E767" s="348"/>
    </row>
    <row r="768" spans="1:5" ht="15.75">
      <c r="A768" s="151"/>
      <c r="B768" s="346"/>
      <c r="C768" s="108"/>
      <c r="D768" s="108"/>
      <c r="E768" s="348"/>
    </row>
    <row r="769" spans="1:5" ht="15.75">
      <c r="A769" s="151"/>
      <c r="B769" s="346"/>
      <c r="C769" s="108"/>
      <c r="D769" s="108"/>
      <c r="E769" s="348"/>
    </row>
    <row r="770" spans="1:5" ht="15.75">
      <c r="A770" s="151"/>
      <c r="B770" s="346"/>
      <c r="C770" s="108"/>
      <c r="D770" s="108"/>
      <c r="E770" s="348"/>
    </row>
    <row r="771" spans="1:5" ht="15.75">
      <c r="A771" s="151"/>
      <c r="B771" s="346"/>
      <c r="C771" s="108"/>
      <c r="D771" s="108"/>
      <c r="E771" s="348"/>
    </row>
    <row r="772" spans="1:5" ht="15.75">
      <c r="A772" s="151"/>
      <c r="B772" s="346"/>
      <c r="C772" s="108"/>
      <c r="D772" s="108"/>
      <c r="E772" s="348"/>
    </row>
    <row r="773" spans="1:5" ht="15.75">
      <c r="A773" s="151"/>
      <c r="B773" s="346"/>
      <c r="C773" s="108"/>
      <c r="D773" s="108"/>
      <c r="E773" s="348"/>
    </row>
    <row r="774" spans="1:5" ht="15.75">
      <c r="A774" s="151"/>
      <c r="B774" s="346"/>
      <c r="C774" s="108"/>
      <c r="D774" s="108"/>
      <c r="E774" s="348"/>
    </row>
    <row r="775" spans="1:5" ht="15.75">
      <c r="A775" s="151"/>
      <c r="B775" s="346"/>
      <c r="C775" s="108"/>
      <c r="D775" s="108"/>
      <c r="E775" s="348"/>
    </row>
    <row r="776" spans="1:5" ht="15.75">
      <c r="A776" s="151"/>
      <c r="B776" s="346"/>
      <c r="C776" s="108"/>
      <c r="D776" s="108"/>
      <c r="E776" s="348"/>
    </row>
    <row r="777" spans="1:5" ht="15.75">
      <c r="A777" s="151"/>
      <c r="B777" s="346"/>
      <c r="C777" s="108"/>
      <c r="D777" s="108"/>
      <c r="E777" s="348"/>
    </row>
    <row r="778" spans="1:5" ht="15.75">
      <c r="A778" s="151"/>
      <c r="B778" s="346"/>
      <c r="C778" s="108"/>
      <c r="D778" s="108"/>
      <c r="E778" s="348"/>
    </row>
    <row r="779" spans="1:5" ht="15.75">
      <c r="A779" s="151"/>
      <c r="B779" s="346"/>
      <c r="C779" s="108"/>
      <c r="D779" s="108"/>
      <c r="E779" s="348"/>
    </row>
    <row r="780" spans="1:5" ht="15.75">
      <c r="A780" s="151"/>
      <c r="B780" s="346"/>
      <c r="C780" s="108"/>
      <c r="D780" s="108"/>
      <c r="E780" s="348"/>
    </row>
    <row r="781" spans="1:5" ht="15.75">
      <c r="A781" s="151"/>
      <c r="B781" s="346"/>
      <c r="C781" s="108"/>
      <c r="D781" s="108"/>
      <c r="E781" s="348"/>
    </row>
    <row r="782" spans="1:5" ht="15.75">
      <c r="A782" s="151"/>
      <c r="B782" s="346"/>
      <c r="C782" s="108"/>
      <c r="D782" s="108"/>
      <c r="E782" s="348"/>
    </row>
    <row r="783" spans="1:5" ht="15.75">
      <c r="A783" s="151"/>
      <c r="B783" s="346"/>
      <c r="C783" s="108"/>
      <c r="D783" s="108"/>
      <c r="E783" s="348"/>
    </row>
    <row r="784" spans="1:5" ht="15.75">
      <c r="A784" s="151"/>
      <c r="B784" s="346"/>
      <c r="C784" s="108"/>
      <c r="D784" s="108"/>
      <c r="E784" s="348"/>
    </row>
    <row r="785" spans="1:5" ht="15.75">
      <c r="A785" s="151"/>
      <c r="B785" s="346"/>
      <c r="C785" s="108"/>
      <c r="D785" s="108"/>
      <c r="E785" s="348"/>
    </row>
    <row r="786" spans="1:5" ht="15.75">
      <c r="A786" s="151"/>
      <c r="B786" s="346"/>
      <c r="C786" s="108"/>
      <c r="D786" s="108"/>
      <c r="E786" s="348"/>
    </row>
    <row r="787" spans="1:5" ht="15.75">
      <c r="A787" s="151"/>
      <c r="B787" s="346"/>
      <c r="C787" s="108"/>
      <c r="D787" s="108"/>
      <c r="E787" s="348"/>
    </row>
    <row r="788" spans="1:5" ht="15.75">
      <c r="A788" s="151"/>
      <c r="B788" s="346"/>
      <c r="C788" s="108"/>
      <c r="D788" s="108"/>
      <c r="E788" s="348"/>
    </row>
    <row r="789" spans="1:5" ht="15.75">
      <c r="A789" s="151"/>
      <c r="B789" s="346"/>
      <c r="C789" s="108"/>
      <c r="D789" s="108"/>
      <c r="E789" s="348"/>
    </row>
    <row r="790" spans="1:5" ht="15.75">
      <c r="A790" s="151"/>
      <c r="B790" s="346"/>
      <c r="C790" s="108"/>
      <c r="D790" s="108"/>
      <c r="E790" s="348"/>
    </row>
    <row r="791" spans="1:5" ht="15.75">
      <c r="A791" s="151"/>
      <c r="B791" s="346"/>
      <c r="C791" s="108"/>
      <c r="D791" s="108"/>
      <c r="E791" s="348"/>
    </row>
    <row r="792" spans="1:5" ht="15.75">
      <c r="A792" s="151"/>
      <c r="B792" s="346"/>
      <c r="C792" s="108"/>
      <c r="D792" s="108"/>
      <c r="E792" s="348"/>
    </row>
    <row r="793" spans="1:5" ht="15.75">
      <c r="A793" s="151"/>
      <c r="B793" s="346"/>
      <c r="C793" s="108"/>
      <c r="D793" s="108"/>
      <c r="E793" s="348"/>
    </row>
    <row r="794" spans="1:5" ht="15.75">
      <c r="A794" s="151"/>
      <c r="B794" s="346"/>
      <c r="C794" s="108"/>
      <c r="D794" s="108"/>
      <c r="E794" s="348"/>
    </row>
    <row r="795" spans="1:5" ht="15.75">
      <c r="A795" s="151"/>
      <c r="B795" s="346"/>
      <c r="C795" s="108"/>
      <c r="D795" s="108"/>
      <c r="E795" s="348"/>
    </row>
    <row r="796" spans="1:5" ht="15.75">
      <c r="A796" s="151"/>
      <c r="B796" s="346"/>
      <c r="C796" s="108"/>
      <c r="D796" s="108"/>
      <c r="E796" s="348"/>
    </row>
    <row r="797" spans="1:5" ht="15.75">
      <c r="A797" s="151"/>
      <c r="B797" s="346"/>
      <c r="C797" s="108"/>
      <c r="D797" s="108"/>
      <c r="E797" s="348"/>
    </row>
    <row r="798" spans="1:5" ht="15.75">
      <c r="A798" s="151"/>
      <c r="B798" s="346"/>
      <c r="C798" s="108"/>
      <c r="D798" s="108"/>
      <c r="E798" s="348"/>
    </row>
    <row r="799" spans="1:5" ht="15.75">
      <c r="A799" s="151"/>
      <c r="B799" s="346"/>
      <c r="C799" s="108"/>
      <c r="D799" s="108"/>
      <c r="E799" s="348"/>
    </row>
    <row r="800" spans="1:5" ht="15.75">
      <c r="A800" s="151"/>
      <c r="B800" s="346"/>
      <c r="C800" s="108"/>
      <c r="D800" s="108"/>
      <c r="E800" s="348"/>
    </row>
    <row r="801" spans="1:5" ht="15.75">
      <c r="A801" s="151"/>
      <c r="B801" s="346"/>
      <c r="C801" s="108"/>
      <c r="D801" s="108"/>
      <c r="E801" s="348"/>
    </row>
    <row r="802" spans="1:5" ht="15.75">
      <c r="A802" s="151"/>
      <c r="B802" s="346"/>
      <c r="C802" s="108"/>
      <c r="D802" s="108"/>
      <c r="E802" s="348"/>
    </row>
    <row r="803" spans="1:5" ht="15.75">
      <c r="A803" s="151"/>
      <c r="B803" s="346"/>
      <c r="C803" s="108"/>
      <c r="D803" s="108"/>
      <c r="E803" s="348"/>
    </row>
    <row r="804" spans="1:5" ht="15.75">
      <c r="A804" s="151"/>
      <c r="B804" s="346"/>
      <c r="C804" s="108"/>
      <c r="D804" s="108"/>
      <c r="E804" s="348"/>
    </row>
    <row r="805" spans="1:5" ht="15.75">
      <c r="A805" s="151"/>
      <c r="B805" s="346"/>
      <c r="C805" s="108"/>
      <c r="D805" s="108"/>
      <c r="E805" s="348"/>
    </row>
    <row r="806" spans="1:5" ht="15.75">
      <c r="A806" s="151"/>
      <c r="B806" s="346"/>
      <c r="C806" s="108"/>
      <c r="D806" s="108"/>
      <c r="E806" s="348"/>
    </row>
    <row r="807" spans="1:5" ht="15.75">
      <c r="A807" s="151"/>
      <c r="B807" s="346"/>
      <c r="C807" s="108"/>
      <c r="D807" s="108"/>
      <c r="E807" s="348"/>
    </row>
    <row r="808" spans="1:5" ht="15.75">
      <c r="A808" s="151"/>
      <c r="B808" s="346"/>
      <c r="C808" s="108"/>
      <c r="D808" s="108"/>
      <c r="E808" s="348"/>
    </row>
    <row r="809" spans="1:5" ht="15.75">
      <c r="A809" s="151"/>
      <c r="B809" s="346"/>
      <c r="C809" s="108"/>
      <c r="D809" s="108"/>
      <c r="E809" s="348"/>
    </row>
    <row r="810" spans="1:5" ht="15.75">
      <c r="A810" s="151"/>
      <c r="B810" s="346"/>
      <c r="C810" s="108"/>
      <c r="D810" s="108"/>
      <c r="E810" s="348"/>
    </row>
    <row r="811" spans="1:5" ht="15.75">
      <c r="A811" s="151"/>
      <c r="B811" s="346"/>
      <c r="C811" s="108"/>
      <c r="D811" s="108"/>
      <c r="E811" s="348"/>
    </row>
    <row r="812" spans="1:5" ht="15.75">
      <c r="A812" s="151"/>
      <c r="B812" s="346"/>
      <c r="C812" s="108"/>
      <c r="D812" s="108"/>
      <c r="E812" s="348"/>
    </row>
    <row r="813" spans="1:5" ht="15.75">
      <c r="A813" s="151"/>
      <c r="B813" s="346"/>
      <c r="C813" s="108"/>
      <c r="D813" s="108"/>
      <c r="E813" s="348"/>
    </row>
    <row r="814" spans="1:5" ht="15.75">
      <c r="A814" s="151"/>
      <c r="B814" s="346"/>
      <c r="C814" s="108"/>
      <c r="D814" s="108"/>
      <c r="E814" s="348"/>
    </row>
    <row r="815" spans="1:5" ht="15.75">
      <c r="A815" s="151"/>
      <c r="B815" s="346"/>
      <c r="C815" s="108"/>
      <c r="D815" s="108"/>
      <c r="E815" s="348"/>
    </row>
    <row r="816" spans="1:5" ht="15.75">
      <c r="A816" s="151"/>
      <c r="B816" s="346"/>
      <c r="C816" s="108"/>
      <c r="D816" s="108"/>
      <c r="E816" s="348"/>
    </row>
    <row r="817" spans="1:5" ht="15.75">
      <c r="A817" s="151"/>
      <c r="B817" s="346"/>
      <c r="C817" s="108"/>
      <c r="D817" s="108"/>
      <c r="E817" s="348"/>
    </row>
    <row r="818" spans="1:5" ht="15.75">
      <c r="A818" s="151"/>
      <c r="B818" s="346"/>
      <c r="C818" s="108"/>
      <c r="D818" s="108"/>
      <c r="E818" s="348"/>
    </row>
    <row r="819" spans="1:5" ht="15.75">
      <c r="A819" s="151"/>
      <c r="B819" s="346"/>
      <c r="C819" s="108"/>
      <c r="D819" s="108"/>
      <c r="E819" s="348"/>
    </row>
    <row r="820" spans="1:5" ht="15.75">
      <c r="A820" s="151"/>
      <c r="B820" s="346"/>
      <c r="C820" s="108"/>
      <c r="D820" s="108"/>
      <c r="E820" s="348"/>
    </row>
    <row r="821" spans="1:5" ht="15.75">
      <c r="A821" s="151"/>
      <c r="B821" s="346"/>
      <c r="C821" s="108"/>
      <c r="D821" s="108"/>
      <c r="E821" s="348"/>
    </row>
    <row r="822" spans="1:5" ht="15.75">
      <c r="A822" s="151"/>
      <c r="B822" s="346"/>
      <c r="C822" s="108"/>
      <c r="D822" s="108"/>
      <c r="E822" s="348"/>
    </row>
    <row r="823" spans="1:5" ht="15.75">
      <c r="A823" s="151"/>
      <c r="B823" s="346"/>
      <c r="C823" s="108"/>
      <c r="D823" s="108"/>
      <c r="E823" s="348"/>
    </row>
    <row r="824" spans="1:5" ht="15.75">
      <c r="A824" s="151"/>
      <c r="B824" s="346"/>
      <c r="C824" s="108"/>
      <c r="D824" s="108"/>
      <c r="E824" s="348"/>
    </row>
    <row r="825" spans="1:5" ht="15.75">
      <c r="A825" s="151"/>
      <c r="B825" s="346"/>
      <c r="C825" s="108"/>
      <c r="D825" s="108"/>
      <c r="E825" s="348"/>
    </row>
    <row r="826" spans="1:5" ht="15.75">
      <c r="A826" s="151"/>
      <c r="B826" s="346"/>
      <c r="C826" s="108"/>
      <c r="D826" s="108"/>
      <c r="E826" s="348"/>
    </row>
    <row r="827" spans="1:5" ht="15.75">
      <c r="A827" s="151"/>
      <c r="B827" s="346"/>
      <c r="C827" s="108"/>
      <c r="D827" s="108"/>
      <c r="E827" s="348"/>
    </row>
    <row r="828" spans="1:5" ht="15.75">
      <c r="A828" s="151"/>
      <c r="B828" s="346"/>
      <c r="C828" s="108"/>
      <c r="D828" s="108"/>
      <c r="E828" s="348"/>
    </row>
    <row r="829" spans="1:5" ht="15.75">
      <c r="A829" s="151"/>
      <c r="B829" s="346"/>
      <c r="C829" s="108"/>
      <c r="D829" s="108"/>
      <c r="E829" s="348"/>
    </row>
    <row r="830" spans="1:5" ht="15.75">
      <c r="A830" s="151"/>
      <c r="B830" s="346"/>
      <c r="C830" s="108"/>
      <c r="D830" s="108"/>
      <c r="E830" s="348"/>
    </row>
    <row r="831" spans="1:5" ht="15.75">
      <c r="A831" s="151"/>
      <c r="B831" s="346"/>
      <c r="C831" s="108"/>
      <c r="D831" s="108"/>
      <c r="E831" s="348"/>
    </row>
    <row r="832" spans="1:5" ht="15.75">
      <c r="A832" s="151"/>
      <c r="B832" s="346"/>
      <c r="C832" s="108"/>
      <c r="D832" s="108"/>
      <c r="E832" s="348"/>
    </row>
    <row r="833" spans="1:5" ht="15.75">
      <c r="A833" s="151"/>
      <c r="B833" s="346"/>
      <c r="C833" s="108"/>
      <c r="D833" s="108"/>
      <c r="E833" s="348"/>
    </row>
    <row r="834" spans="1:5" ht="15.75">
      <c r="A834" s="151"/>
      <c r="B834" s="346"/>
      <c r="C834" s="108"/>
      <c r="D834" s="108"/>
      <c r="E834" s="348"/>
    </row>
    <row r="835" spans="1:5" ht="15.75">
      <c r="A835" s="151"/>
      <c r="B835" s="346"/>
      <c r="C835" s="108"/>
      <c r="D835" s="108"/>
      <c r="E835" s="348"/>
    </row>
    <row r="836" spans="1:5" ht="15.75">
      <c r="A836" s="151"/>
      <c r="B836" s="346"/>
      <c r="C836" s="108"/>
      <c r="D836" s="108"/>
      <c r="E836" s="348"/>
    </row>
    <row r="837" spans="1:5" ht="15.75">
      <c r="A837" s="151"/>
      <c r="B837" s="346"/>
      <c r="C837" s="108"/>
      <c r="D837" s="108"/>
      <c r="E837" s="348"/>
    </row>
    <row r="838" spans="1:5" ht="15.75">
      <c r="A838" s="151"/>
      <c r="B838" s="346"/>
      <c r="C838" s="108"/>
      <c r="D838" s="108"/>
      <c r="E838" s="348"/>
    </row>
    <row r="839" spans="1:5" ht="15.75">
      <c r="A839" s="151"/>
      <c r="B839" s="346"/>
      <c r="C839" s="108"/>
      <c r="D839" s="108"/>
      <c r="E839" s="348"/>
    </row>
    <row r="840" spans="1:5" ht="15.75">
      <c r="A840" s="151"/>
      <c r="B840" s="346"/>
      <c r="C840" s="108"/>
      <c r="D840" s="108"/>
      <c r="E840" s="348"/>
    </row>
    <row r="841" spans="1:5" ht="15.75">
      <c r="A841" s="151"/>
      <c r="B841" s="346"/>
      <c r="C841" s="108"/>
      <c r="D841" s="108"/>
      <c r="E841" s="348"/>
    </row>
    <row r="842" spans="1:5" ht="15.75">
      <c r="A842" s="151"/>
      <c r="B842" s="346"/>
      <c r="C842" s="108"/>
      <c r="D842" s="108"/>
      <c r="E842" s="348"/>
    </row>
    <row r="843" spans="1:5" ht="15.75">
      <c r="A843" s="151"/>
      <c r="B843" s="346"/>
      <c r="C843" s="108"/>
      <c r="D843" s="108"/>
      <c r="E843" s="348"/>
    </row>
    <row r="844" spans="1:5" ht="15.75">
      <c r="A844" s="151"/>
      <c r="B844" s="346"/>
      <c r="C844" s="108"/>
      <c r="D844" s="108"/>
      <c r="E844" s="348"/>
    </row>
    <row r="845" spans="1:5" ht="15.75">
      <c r="A845" s="151"/>
      <c r="B845" s="346"/>
      <c r="C845" s="108"/>
      <c r="D845" s="108"/>
      <c r="E845" s="348"/>
    </row>
    <row r="846" spans="1:5" ht="15.75">
      <c r="A846" s="151"/>
      <c r="B846" s="346"/>
      <c r="C846" s="108"/>
      <c r="D846" s="108"/>
      <c r="E846" s="348"/>
    </row>
    <row r="847" spans="1:5" ht="15.75">
      <c r="A847" s="151"/>
      <c r="B847" s="346"/>
      <c r="C847" s="108"/>
      <c r="D847" s="108"/>
      <c r="E847" s="348"/>
    </row>
    <row r="848" spans="1:5" ht="15.75">
      <c r="A848" s="151"/>
      <c r="B848" s="346"/>
      <c r="C848" s="108"/>
      <c r="D848" s="108"/>
      <c r="E848" s="348"/>
    </row>
    <row r="849" spans="1:5" ht="15.75">
      <c r="A849" s="151"/>
      <c r="B849" s="346"/>
      <c r="C849" s="108"/>
      <c r="D849" s="108"/>
      <c r="E849" s="348"/>
    </row>
    <row r="850" spans="1:5" ht="15.75">
      <c r="A850" s="151"/>
      <c r="B850" s="346"/>
      <c r="C850" s="108"/>
      <c r="D850" s="108"/>
      <c r="E850" s="348"/>
    </row>
    <row r="851" spans="1:5" ht="15.75">
      <c r="A851" s="151"/>
      <c r="B851" s="346"/>
      <c r="C851" s="108"/>
      <c r="D851" s="108"/>
      <c r="E851" s="348"/>
    </row>
    <row r="852" spans="1:5" ht="15.75">
      <c r="A852" s="151"/>
      <c r="B852" s="346"/>
      <c r="C852" s="108"/>
      <c r="D852" s="108"/>
      <c r="E852" s="348"/>
    </row>
    <row r="853" spans="1:5" ht="15.75">
      <c r="A853" s="151"/>
      <c r="B853" s="346"/>
      <c r="C853" s="108"/>
      <c r="D853" s="108"/>
      <c r="E853" s="348"/>
    </row>
    <row r="854" spans="1:5" ht="15.75">
      <c r="A854" s="151"/>
      <c r="B854" s="346"/>
      <c r="C854" s="108"/>
      <c r="D854" s="108"/>
      <c r="E854" s="348"/>
    </row>
    <row r="855" spans="1:5" ht="15.75">
      <c r="A855" s="151"/>
      <c r="B855" s="346"/>
      <c r="C855" s="108"/>
      <c r="D855" s="108"/>
      <c r="E855" s="348"/>
    </row>
    <row r="856" spans="1:5" ht="15.75">
      <c r="A856" s="151"/>
      <c r="B856" s="346"/>
      <c r="C856" s="108"/>
      <c r="D856" s="108"/>
      <c r="E856" s="348"/>
    </row>
    <row r="857" spans="1:5" ht="15.75">
      <c r="A857" s="151"/>
      <c r="B857" s="346"/>
      <c r="C857" s="108"/>
      <c r="D857" s="108"/>
      <c r="E857" s="348"/>
    </row>
    <row r="858" spans="1:5" ht="15.75">
      <c r="A858" s="151"/>
      <c r="B858" s="346"/>
      <c r="C858" s="108"/>
      <c r="D858" s="108"/>
      <c r="E858" s="348"/>
    </row>
    <row r="859" spans="1:5" ht="15.75">
      <c r="A859" s="151"/>
      <c r="B859" s="346"/>
      <c r="C859" s="108"/>
      <c r="D859" s="108"/>
      <c r="E859" s="348"/>
    </row>
    <row r="860" spans="1:5" ht="15.75">
      <c r="A860" s="151"/>
      <c r="B860" s="346"/>
      <c r="C860" s="108"/>
      <c r="D860" s="108"/>
      <c r="E860" s="348"/>
    </row>
    <row r="861" spans="1:5" ht="15.75">
      <c r="A861" s="151"/>
      <c r="B861" s="346"/>
      <c r="C861" s="108"/>
      <c r="D861" s="108"/>
      <c r="E861" s="348"/>
    </row>
    <row r="862" spans="1:5" ht="15.75">
      <c r="A862" s="151"/>
      <c r="B862" s="346"/>
      <c r="C862" s="108"/>
      <c r="D862" s="108"/>
      <c r="E862" s="348"/>
    </row>
    <row r="863" spans="1:5" ht="15.75">
      <c r="A863" s="151"/>
      <c r="B863" s="346"/>
      <c r="C863" s="108"/>
      <c r="D863" s="108"/>
      <c r="E863" s="348"/>
    </row>
    <row r="864" spans="1:5" ht="15.75">
      <c r="A864" s="151"/>
      <c r="B864" s="346"/>
      <c r="C864" s="108"/>
      <c r="D864" s="108"/>
      <c r="E864" s="348"/>
    </row>
    <row r="865" spans="1:5" ht="15.75">
      <c r="A865" s="151"/>
      <c r="B865" s="346"/>
      <c r="C865" s="108"/>
      <c r="D865" s="108"/>
      <c r="E865" s="348"/>
    </row>
    <row r="866" spans="1:5" ht="15.75">
      <c r="A866" s="151"/>
      <c r="B866" s="346"/>
      <c r="C866" s="108"/>
      <c r="D866" s="108"/>
      <c r="E866" s="348"/>
    </row>
    <row r="867" spans="1:5" ht="15.75">
      <c r="A867" s="151"/>
      <c r="B867" s="346"/>
      <c r="C867" s="108"/>
      <c r="D867" s="108"/>
      <c r="E867" s="348"/>
    </row>
    <row r="868" spans="1:5" ht="15.75">
      <c r="A868" s="151"/>
      <c r="B868" s="346"/>
      <c r="C868" s="108"/>
      <c r="D868" s="108"/>
      <c r="E868" s="348"/>
    </row>
    <row r="869" spans="1:5" ht="15.75">
      <c r="A869" s="151"/>
      <c r="B869" s="346"/>
      <c r="C869" s="108"/>
      <c r="D869" s="108"/>
      <c r="E869" s="348"/>
    </row>
    <row r="870" spans="1:5" ht="15.75">
      <c r="A870" s="151"/>
      <c r="B870" s="346"/>
      <c r="C870" s="108"/>
      <c r="D870" s="108"/>
      <c r="E870" s="348"/>
    </row>
    <row r="871" spans="1:5" ht="15.75">
      <c r="A871" s="151"/>
      <c r="B871" s="346"/>
      <c r="C871" s="108"/>
      <c r="D871" s="108"/>
      <c r="E871" s="348"/>
    </row>
    <row r="872" spans="1:5" ht="15.75">
      <c r="A872" s="151"/>
      <c r="B872" s="346"/>
      <c r="C872" s="108"/>
      <c r="D872" s="108"/>
      <c r="E872" s="348"/>
    </row>
    <row r="873" spans="1:5" ht="15.75">
      <c r="A873" s="151"/>
      <c r="B873" s="346"/>
      <c r="C873" s="108"/>
      <c r="D873" s="108"/>
      <c r="E873" s="348"/>
    </row>
    <row r="874" spans="1:5" ht="15.75">
      <c r="A874" s="151"/>
      <c r="B874" s="346"/>
      <c r="C874" s="108"/>
      <c r="D874" s="108"/>
      <c r="E874" s="348"/>
    </row>
    <row r="875" spans="1:5" ht="15.75">
      <c r="A875" s="151"/>
      <c r="B875" s="346"/>
      <c r="C875" s="108"/>
      <c r="D875" s="108"/>
      <c r="E875" s="348"/>
    </row>
    <row r="876" spans="1:5" ht="15.75">
      <c r="A876" s="151"/>
      <c r="B876" s="346"/>
      <c r="C876" s="108"/>
      <c r="D876" s="108"/>
      <c r="E876" s="348"/>
    </row>
    <row r="877" spans="1:5" ht="15.75">
      <c r="A877" s="151"/>
      <c r="B877" s="346"/>
      <c r="C877" s="108"/>
      <c r="D877" s="108"/>
      <c r="E877" s="348"/>
    </row>
    <row r="878" spans="1:5" ht="15.75">
      <c r="A878" s="151"/>
      <c r="B878" s="346"/>
      <c r="C878" s="108"/>
      <c r="D878" s="108"/>
      <c r="E878" s="348"/>
    </row>
    <row r="879" spans="1:5" ht="15.75">
      <c r="A879" s="151"/>
      <c r="B879" s="346"/>
      <c r="C879" s="108"/>
      <c r="D879" s="108"/>
      <c r="E879" s="348"/>
    </row>
    <row r="880" spans="1:5" ht="15.75">
      <c r="A880" s="151"/>
      <c r="B880" s="346"/>
      <c r="C880" s="108"/>
      <c r="D880" s="108"/>
      <c r="E880" s="348"/>
    </row>
    <row r="881" spans="1:5" ht="15.75">
      <c r="A881" s="151"/>
      <c r="B881" s="346"/>
      <c r="C881" s="108"/>
      <c r="D881" s="108"/>
      <c r="E881" s="348"/>
    </row>
    <row r="882" spans="1:5" ht="15.75">
      <c r="A882" s="151"/>
      <c r="B882" s="346"/>
      <c r="C882" s="108"/>
      <c r="D882" s="108"/>
      <c r="E882" s="348"/>
    </row>
    <row r="883" spans="1:5" ht="15.75">
      <c r="A883" s="151"/>
      <c r="B883" s="346"/>
      <c r="C883" s="108"/>
      <c r="D883" s="108"/>
      <c r="E883" s="348"/>
    </row>
    <row r="884" spans="1:5" ht="15.75">
      <c r="A884" s="151"/>
      <c r="B884" s="346"/>
      <c r="C884" s="108"/>
      <c r="D884" s="108"/>
      <c r="E884" s="348"/>
    </row>
    <row r="885" spans="1:5" ht="15.75">
      <c r="A885" s="151"/>
      <c r="B885" s="346"/>
      <c r="C885" s="108"/>
      <c r="D885" s="108"/>
      <c r="E885" s="348"/>
    </row>
    <row r="886" spans="1:5" ht="15.75">
      <c r="A886" s="151"/>
      <c r="B886" s="346"/>
      <c r="C886" s="108"/>
      <c r="D886" s="108"/>
      <c r="E886" s="348"/>
    </row>
    <row r="887" spans="1:5" ht="15.75">
      <c r="A887" s="151"/>
      <c r="B887" s="346"/>
      <c r="C887" s="108"/>
      <c r="D887" s="108"/>
      <c r="E887" s="348"/>
    </row>
    <row r="888" spans="1:5" ht="15.75">
      <c r="A888" s="151"/>
      <c r="B888" s="346"/>
      <c r="C888" s="108"/>
      <c r="D888" s="108"/>
      <c r="E888" s="348"/>
    </row>
    <row r="889" spans="1:5" ht="15.75">
      <c r="A889" s="151"/>
      <c r="B889" s="346"/>
      <c r="C889" s="108"/>
      <c r="D889" s="108"/>
      <c r="E889" s="348"/>
    </row>
    <row r="890" spans="1:5" ht="15.75">
      <c r="A890" s="151"/>
      <c r="B890" s="346"/>
      <c r="C890" s="108"/>
      <c r="D890" s="108"/>
      <c r="E890" s="348"/>
    </row>
    <row r="891" spans="1:5" ht="15.75">
      <c r="A891" s="151"/>
      <c r="B891" s="346"/>
      <c r="C891" s="108"/>
      <c r="D891" s="108"/>
      <c r="E891" s="348"/>
    </row>
    <row r="892" spans="1:5" ht="15.75">
      <c r="A892" s="151"/>
      <c r="B892" s="346"/>
      <c r="C892" s="108"/>
      <c r="D892" s="108"/>
      <c r="E892" s="348"/>
    </row>
    <row r="893" spans="1:5" ht="15.75">
      <c r="A893" s="151"/>
      <c r="B893" s="346"/>
      <c r="C893" s="108"/>
      <c r="D893" s="108"/>
      <c r="E893" s="348"/>
    </row>
    <row r="894" spans="1:5" ht="15.75">
      <c r="A894" s="151"/>
      <c r="B894" s="346"/>
      <c r="C894" s="108"/>
      <c r="D894" s="108"/>
      <c r="E894" s="348"/>
    </row>
    <row r="895" spans="1:5" ht="15.75">
      <c r="A895" s="151"/>
      <c r="B895" s="346"/>
      <c r="C895" s="108"/>
      <c r="D895" s="108"/>
      <c r="E895" s="348"/>
    </row>
    <row r="896" spans="1:5" ht="15.75">
      <c r="A896" s="151"/>
      <c r="B896" s="346"/>
      <c r="C896" s="108"/>
      <c r="D896" s="108"/>
      <c r="E896" s="348"/>
    </row>
    <row r="897" spans="1:5" ht="15.75">
      <c r="A897" s="151"/>
      <c r="B897" s="346"/>
      <c r="C897" s="108"/>
      <c r="D897" s="108"/>
      <c r="E897" s="348"/>
    </row>
    <row r="898" spans="1:5" ht="15.75">
      <c r="A898" s="151"/>
      <c r="B898" s="346"/>
      <c r="C898" s="108"/>
      <c r="D898" s="108"/>
      <c r="E898" s="348"/>
    </row>
    <row r="899" spans="1:5" ht="15.75">
      <c r="A899" s="151"/>
      <c r="B899" s="346"/>
      <c r="C899" s="108"/>
      <c r="D899" s="108"/>
      <c r="E899" s="348"/>
    </row>
    <row r="900" spans="1:5" ht="15.75">
      <c r="A900" s="151"/>
      <c r="B900" s="346"/>
      <c r="C900" s="108"/>
      <c r="D900" s="108"/>
      <c r="E900" s="348"/>
    </row>
    <row r="901" spans="1:5" ht="15.75">
      <c r="A901" s="151"/>
      <c r="B901" s="346"/>
      <c r="C901" s="108"/>
      <c r="D901" s="108"/>
      <c r="E901" s="348"/>
    </row>
    <row r="902" spans="1:5" ht="15.75">
      <c r="A902" s="151"/>
      <c r="B902" s="346"/>
      <c r="C902" s="108"/>
      <c r="D902" s="108"/>
      <c r="E902" s="348"/>
    </row>
    <row r="903" spans="1:5" ht="15.75">
      <c r="A903" s="151"/>
      <c r="B903" s="346"/>
      <c r="C903" s="108"/>
      <c r="D903" s="108"/>
      <c r="E903" s="348"/>
    </row>
    <row r="904" spans="1:5" ht="15.75">
      <c r="A904" s="151"/>
      <c r="B904" s="346"/>
      <c r="C904" s="108"/>
      <c r="D904" s="108"/>
      <c r="E904" s="348"/>
    </row>
    <row r="905" spans="1:5" ht="15.75">
      <c r="A905" s="151"/>
      <c r="B905" s="346"/>
      <c r="C905" s="108"/>
      <c r="D905" s="108"/>
      <c r="E905" s="348"/>
    </row>
    <row r="906" spans="1:5" ht="15.75">
      <c r="A906" s="151"/>
      <c r="B906" s="346"/>
      <c r="C906" s="108"/>
      <c r="D906" s="108"/>
      <c r="E906" s="348"/>
    </row>
    <row r="907" spans="1:5" ht="15.75">
      <c r="A907" s="151"/>
      <c r="B907" s="346"/>
      <c r="C907" s="108"/>
      <c r="D907" s="108"/>
      <c r="E907" s="348"/>
    </row>
    <row r="908" spans="1:5" ht="15.75">
      <c r="A908" s="151"/>
      <c r="B908" s="346"/>
      <c r="C908" s="108"/>
      <c r="D908" s="108"/>
      <c r="E908" s="348"/>
    </row>
    <row r="909" spans="1:5" ht="15.75">
      <c r="A909" s="151"/>
      <c r="B909" s="346"/>
      <c r="C909" s="108"/>
      <c r="D909" s="108"/>
      <c r="E909" s="348"/>
    </row>
    <row r="910" spans="1:5" ht="15.75">
      <c r="A910" s="151"/>
      <c r="B910" s="346"/>
      <c r="C910" s="108"/>
      <c r="D910" s="108"/>
      <c r="E910" s="348"/>
    </row>
    <row r="911" spans="1:5" ht="15.75">
      <c r="A911" s="151"/>
      <c r="B911" s="346"/>
      <c r="C911" s="108"/>
      <c r="D911" s="108"/>
      <c r="E911" s="348"/>
    </row>
    <row r="912" spans="1:5" ht="15.75">
      <c r="A912" s="151"/>
      <c r="B912" s="346"/>
      <c r="C912" s="108"/>
      <c r="D912" s="108"/>
      <c r="E912" s="348"/>
    </row>
    <row r="913" spans="1:5" ht="15.75">
      <c r="A913" s="151"/>
      <c r="B913" s="346"/>
      <c r="C913" s="108"/>
      <c r="D913" s="108"/>
      <c r="E913" s="348"/>
    </row>
    <row r="914" spans="1:5" ht="15.75">
      <c r="A914" s="151"/>
      <c r="B914" s="346"/>
      <c r="C914" s="108"/>
      <c r="D914" s="108"/>
      <c r="E914" s="348"/>
    </row>
    <row r="915" spans="1:5" ht="15.75">
      <c r="A915" s="151"/>
      <c r="B915" s="346"/>
      <c r="C915" s="108"/>
      <c r="D915" s="108"/>
      <c r="E915" s="348"/>
    </row>
    <row r="916" spans="1:5" ht="15.75">
      <c r="A916" s="151"/>
      <c r="B916" s="346"/>
      <c r="C916" s="108"/>
      <c r="D916" s="108"/>
      <c r="E916" s="348"/>
    </row>
    <row r="917" spans="1:5" ht="15.75">
      <c r="A917" s="151"/>
      <c r="B917" s="346"/>
      <c r="C917" s="108"/>
      <c r="D917" s="108"/>
      <c r="E917" s="348"/>
    </row>
    <row r="918" spans="1:5" ht="15.75">
      <c r="A918" s="151"/>
      <c r="B918" s="346"/>
      <c r="C918" s="108"/>
      <c r="D918" s="108"/>
      <c r="E918" s="348"/>
    </row>
    <row r="919" spans="1:5" ht="15.75">
      <c r="A919" s="151"/>
      <c r="B919" s="346"/>
      <c r="C919" s="108"/>
      <c r="D919" s="108"/>
      <c r="E919" s="348"/>
    </row>
    <row r="920" spans="1:5" ht="15.75">
      <c r="A920" s="151"/>
      <c r="B920" s="346"/>
      <c r="C920" s="108"/>
      <c r="D920" s="108"/>
      <c r="E920" s="348"/>
    </row>
    <row r="921" spans="1:5" ht="15.75">
      <c r="A921" s="151"/>
      <c r="B921" s="346"/>
      <c r="C921" s="108"/>
      <c r="D921" s="108"/>
      <c r="E921" s="348"/>
    </row>
    <row r="922" spans="1:5" ht="15.75">
      <c r="A922" s="151"/>
      <c r="B922" s="346"/>
      <c r="C922" s="108"/>
      <c r="D922" s="108"/>
      <c r="E922" s="348"/>
    </row>
    <row r="923" spans="1:5" ht="15.75">
      <c r="A923" s="151"/>
      <c r="B923" s="346"/>
      <c r="C923" s="108"/>
      <c r="D923" s="108"/>
      <c r="E923" s="348"/>
    </row>
    <row r="924" spans="1:5" ht="15.75">
      <c r="A924" s="151"/>
      <c r="B924" s="346"/>
      <c r="C924" s="108"/>
      <c r="D924" s="108"/>
      <c r="E924" s="348"/>
    </row>
    <row r="925" spans="1:5" ht="15.75">
      <c r="A925" s="151"/>
      <c r="B925" s="346"/>
      <c r="C925" s="108"/>
      <c r="D925" s="108"/>
      <c r="E925" s="348"/>
    </row>
    <row r="926" spans="1:5" ht="15.75">
      <c r="A926" s="151"/>
      <c r="B926" s="346"/>
      <c r="C926" s="108"/>
      <c r="D926" s="108"/>
      <c r="E926" s="348"/>
    </row>
    <row r="927" spans="1:5" ht="15.75">
      <c r="A927" s="151"/>
      <c r="B927" s="346"/>
      <c r="C927" s="108"/>
      <c r="D927" s="108"/>
      <c r="E927" s="348"/>
    </row>
    <row r="928" spans="1:5" ht="15.75">
      <c r="A928" s="151"/>
      <c r="B928" s="346"/>
      <c r="C928" s="108"/>
      <c r="D928" s="108"/>
      <c r="E928" s="348"/>
    </row>
    <row r="929" spans="1:5" ht="15.75">
      <c r="A929" s="151"/>
      <c r="B929" s="346"/>
      <c r="C929" s="108"/>
      <c r="D929" s="108"/>
      <c r="E929" s="348"/>
    </row>
    <row r="930" spans="1:5" ht="15.75">
      <c r="A930" s="151"/>
      <c r="B930" s="346"/>
      <c r="C930" s="108"/>
      <c r="D930" s="108"/>
      <c r="E930" s="348"/>
    </row>
    <row r="931" spans="1:5" ht="15.75">
      <c r="A931" s="151"/>
      <c r="B931" s="346"/>
      <c r="C931" s="108"/>
      <c r="D931" s="108"/>
      <c r="E931" s="348"/>
    </row>
    <row r="932" spans="1:5" ht="15.75">
      <c r="A932" s="151"/>
      <c r="B932" s="346"/>
      <c r="C932" s="108"/>
      <c r="D932" s="108"/>
      <c r="E932" s="348"/>
    </row>
    <row r="933" spans="1:5" ht="15.75">
      <c r="A933" s="151"/>
      <c r="B933" s="346"/>
      <c r="C933" s="108"/>
      <c r="D933" s="108"/>
      <c r="E933" s="348"/>
    </row>
    <row r="934" spans="1:5" ht="15.75">
      <c r="A934" s="151"/>
      <c r="B934" s="346"/>
      <c r="C934" s="108"/>
      <c r="D934" s="108"/>
      <c r="E934" s="348"/>
    </row>
    <row r="935" spans="1:5" ht="15.75">
      <c r="A935" s="151"/>
      <c r="B935" s="346"/>
      <c r="C935" s="108"/>
      <c r="D935" s="108"/>
      <c r="E935" s="348"/>
    </row>
    <row r="936" spans="1:5" ht="15.75">
      <c r="A936" s="151"/>
      <c r="B936" s="346"/>
      <c r="C936" s="108"/>
      <c r="D936" s="108"/>
      <c r="E936" s="348"/>
    </row>
    <row r="937" spans="1:5" ht="15.75">
      <c r="A937" s="151"/>
      <c r="B937" s="346"/>
      <c r="C937" s="108"/>
      <c r="D937" s="108"/>
      <c r="E937" s="348"/>
    </row>
    <row r="938" spans="1:5" ht="15.75">
      <c r="A938" s="151"/>
      <c r="B938" s="346"/>
      <c r="C938" s="108"/>
      <c r="D938" s="108"/>
      <c r="E938" s="348"/>
    </row>
    <row r="939" spans="1:5" ht="15.75">
      <c r="A939" s="151"/>
      <c r="B939" s="346"/>
      <c r="C939" s="108"/>
      <c r="D939" s="108"/>
      <c r="E939" s="348"/>
    </row>
    <row r="940" spans="1:5" ht="15.75">
      <c r="A940" s="151"/>
      <c r="B940" s="346"/>
      <c r="C940" s="108"/>
      <c r="D940" s="108"/>
      <c r="E940" s="348"/>
    </row>
    <row r="941" spans="1:5" ht="15.75">
      <c r="A941" s="151"/>
      <c r="B941" s="346"/>
      <c r="C941" s="108"/>
      <c r="D941" s="108"/>
      <c r="E941" s="348"/>
    </row>
    <row r="942" spans="1:5" ht="15.75">
      <c r="A942" s="151"/>
      <c r="B942" s="346"/>
      <c r="C942" s="108"/>
      <c r="D942" s="108"/>
      <c r="E942" s="348"/>
    </row>
    <row r="943" spans="1:5" ht="15.75">
      <c r="A943" s="151"/>
      <c r="B943" s="346"/>
      <c r="C943" s="108"/>
      <c r="D943" s="108"/>
      <c r="E943" s="348"/>
    </row>
    <row r="944" spans="1:5" ht="15.75">
      <c r="A944" s="151"/>
      <c r="B944" s="346"/>
      <c r="C944" s="108"/>
      <c r="D944" s="108"/>
      <c r="E944" s="348"/>
    </row>
    <row r="945" spans="1:5" ht="15.75">
      <c r="A945" s="151"/>
      <c r="B945" s="346"/>
      <c r="C945" s="108"/>
      <c r="D945" s="108"/>
      <c r="E945" s="348"/>
    </row>
    <row r="946" spans="1:5" ht="15.75">
      <c r="A946" s="151"/>
      <c r="B946" s="346"/>
      <c r="C946" s="108"/>
      <c r="D946" s="108"/>
      <c r="E946" s="348"/>
    </row>
    <row r="947" spans="1:5" ht="15.75">
      <c r="A947" s="151"/>
      <c r="B947" s="346"/>
      <c r="C947" s="108"/>
      <c r="D947" s="108"/>
      <c r="E947" s="348"/>
    </row>
    <row r="948" spans="1:5" ht="15.75">
      <c r="A948" s="151"/>
      <c r="B948" s="346"/>
      <c r="C948" s="108"/>
      <c r="D948" s="108"/>
      <c r="E948" s="348"/>
    </row>
    <row r="949" spans="1:5" ht="15.75">
      <c r="A949" s="151"/>
      <c r="B949" s="346"/>
      <c r="C949" s="108"/>
      <c r="D949" s="108"/>
      <c r="E949" s="348"/>
    </row>
    <row r="950" spans="1:5" ht="15.75">
      <c r="A950" s="151"/>
      <c r="B950" s="346"/>
      <c r="C950" s="108"/>
      <c r="D950" s="108"/>
      <c r="E950" s="348"/>
    </row>
    <row r="951" spans="1:5" ht="15.75">
      <c r="A951" s="151"/>
      <c r="B951" s="346"/>
      <c r="C951" s="108"/>
      <c r="D951" s="108"/>
      <c r="E951" s="348"/>
    </row>
    <row r="952" spans="1:5" ht="15.75">
      <c r="A952" s="151"/>
      <c r="B952" s="346"/>
      <c r="C952" s="108"/>
      <c r="D952" s="108"/>
      <c r="E952" s="348"/>
    </row>
    <row r="953" spans="1:5" ht="15.75">
      <c r="A953" s="151"/>
      <c r="B953" s="346"/>
      <c r="C953" s="108"/>
      <c r="D953" s="108"/>
      <c r="E953" s="348"/>
    </row>
    <row r="954" spans="1:5" ht="15.75">
      <c r="A954" s="151"/>
      <c r="B954" s="346"/>
      <c r="C954" s="108"/>
      <c r="D954" s="108"/>
      <c r="E954" s="348"/>
    </row>
    <row r="955" spans="1:5" ht="15.75">
      <c r="A955" s="151"/>
      <c r="B955" s="346"/>
      <c r="C955" s="108"/>
      <c r="D955" s="108"/>
      <c r="E955" s="348"/>
    </row>
    <row r="956" spans="1:5" ht="15.75">
      <c r="A956" s="151"/>
      <c r="B956" s="346"/>
      <c r="C956" s="108"/>
      <c r="D956" s="108"/>
      <c r="E956" s="348"/>
    </row>
    <row r="957" spans="1:5" ht="15.75">
      <c r="A957" s="151"/>
      <c r="B957" s="346"/>
      <c r="C957" s="108"/>
      <c r="D957" s="108"/>
      <c r="E957" s="348"/>
    </row>
    <row r="958" spans="1:5" ht="15.75">
      <c r="A958" s="151"/>
      <c r="B958" s="346"/>
      <c r="C958" s="108"/>
      <c r="D958" s="108"/>
      <c r="E958" s="348"/>
    </row>
    <row r="959" spans="1:5" ht="15.75">
      <c r="A959" s="151"/>
      <c r="B959" s="346"/>
      <c r="C959" s="108"/>
      <c r="D959" s="108"/>
      <c r="E959" s="348"/>
    </row>
    <row r="960" spans="1:5" ht="15.75">
      <c r="A960" s="151"/>
      <c r="B960" s="346"/>
      <c r="C960" s="108"/>
      <c r="D960" s="108"/>
      <c r="E960" s="348"/>
    </row>
    <row r="961" spans="1:5" ht="15.75">
      <c r="A961" s="151"/>
      <c r="B961" s="346"/>
      <c r="C961" s="108"/>
      <c r="D961" s="108"/>
      <c r="E961" s="348"/>
    </row>
    <row r="962" spans="1:5" ht="15.75">
      <c r="A962" s="151"/>
      <c r="B962" s="346"/>
      <c r="C962" s="108"/>
      <c r="D962" s="108"/>
      <c r="E962" s="348"/>
    </row>
    <row r="963" spans="1:5" ht="15.75">
      <c r="A963" s="151"/>
      <c r="B963" s="346"/>
      <c r="C963" s="108"/>
      <c r="D963" s="108"/>
      <c r="E963" s="348"/>
    </row>
    <row r="964" spans="1:5" ht="15.75">
      <c r="A964" s="151"/>
      <c r="B964" s="346"/>
      <c r="C964" s="108"/>
      <c r="D964" s="108"/>
      <c r="E964" s="348"/>
    </row>
    <row r="965" spans="1:5" ht="15.75">
      <c r="A965" s="151"/>
      <c r="B965" s="346"/>
      <c r="C965" s="108"/>
      <c r="D965" s="108"/>
      <c r="E965" s="348"/>
    </row>
    <row r="966" spans="1:5" ht="15.75">
      <c r="A966" s="151"/>
      <c r="B966" s="346"/>
      <c r="C966" s="108"/>
      <c r="D966" s="108"/>
      <c r="E966" s="348"/>
    </row>
    <row r="967" spans="1:5" ht="15.75">
      <c r="A967" s="151"/>
      <c r="B967" s="346"/>
      <c r="C967" s="108"/>
      <c r="D967" s="108"/>
      <c r="E967" s="348"/>
    </row>
    <row r="968" spans="1:5" ht="15.75">
      <c r="A968" s="151"/>
      <c r="B968" s="346"/>
      <c r="C968" s="108"/>
      <c r="D968" s="108"/>
      <c r="E968" s="348"/>
    </row>
    <row r="969" spans="1:5" ht="15.75">
      <c r="A969" s="151"/>
      <c r="B969" s="346"/>
      <c r="C969" s="108"/>
      <c r="D969" s="108"/>
      <c r="E969" s="348"/>
    </row>
    <row r="970" spans="1:5" ht="15.75">
      <c r="A970" s="151"/>
      <c r="B970" s="346"/>
      <c r="C970" s="108"/>
      <c r="D970" s="108"/>
      <c r="E970" s="348"/>
    </row>
    <row r="971" spans="1:5" ht="15.75">
      <c r="A971" s="151"/>
      <c r="B971" s="346"/>
      <c r="C971" s="108"/>
      <c r="D971" s="108"/>
      <c r="E971" s="348"/>
    </row>
    <row r="972" spans="1:5" ht="15.75">
      <c r="A972" s="151"/>
      <c r="B972" s="346"/>
      <c r="C972" s="108"/>
      <c r="D972" s="108"/>
      <c r="E972" s="348"/>
    </row>
    <row r="973" spans="1:5" ht="15.75">
      <c r="A973" s="151"/>
      <c r="B973" s="346"/>
      <c r="C973" s="108"/>
      <c r="D973" s="108"/>
      <c r="E973" s="348"/>
    </row>
    <row r="974" spans="1:5" ht="15.75">
      <c r="A974" s="151"/>
      <c r="B974" s="346"/>
      <c r="C974" s="108"/>
      <c r="D974" s="108"/>
      <c r="E974" s="348"/>
    </row>
    <row r="975" spans="1:5" ht="15.75">
      <c r="A975" s="151"/>
      <c r="B975" s="346"/>
      <c r="C975" s="108"/>
      <c r="D975" s="108"/>
      <c r="E975" s="348"/>
    </row>
    <row r="976" spans="1:5" ht="15.75">
      <c r="A976" s="151"/>
      <c r="B976" s="346"/>
      <c r="C976" s="108"/>
      <c r="D976" s="108"/>
      <c r="E976" s="348"/>
    </row>
    <row r="977" spans="1:5" ht="15.75">
      <c r="A977" s="151"/>
      <c r="B977" s="346"/>
      <c r="C977" s="108"/>
      <c r="D977" s="108"/>
      <c r="E977" s="348"/>
    </row>
    <row r="978" spans="1:5" ht="15.75">
      <c r="A978" s="151"/>
      <c r="B978" s="346"/>
      <c r="C978" s="108"/>
      <c r="D978" s="108"/>
      <c r="E978" s="348"/>
    </row>
    <row r="979" spans="1:5" ht="15.75">
      <c r="A979" s="151"/>
      <c r="B979" s="346"/>
      <c r="C979" s="108"/>
      <c r="D979" s="108"/>
      <c r="E979" s="348"/>
    </row>
    <row r="980" spans="1:5" ht="15.75">
      <c r="A980" s="151"/>
      <c r="B980" s="346"/>
      <c r="C980" s="108"/>
      <c r="D980" s="108"/>
      <c r="E980" s="348"/>
    </row>
    <row r="981" spans="1:5" ht="15.75">
      <c r="A981" s="151"/>
      <c r="B981" s="346"/>
      <c r="C981" s="108"/>
      <c r="D981" s="108"/>
      <c r="E981" s="348"/>
    </row>
    <row r="982" spans="1:5" ht="15.75">
      <c r="A982" s="151"/>
      <c r="B982" s="346"/>
      <c r="C982" s="108"/>
      <c r="D982" s="108"/>
      <c r="E982" s="348"/>
    </row>
    <row r="983" spans="1:5" ht="15.75">
      <c r="A983" s="151"/>
      <c r="B983" s="346"/>
      <c r="C983" s="108"/>
      <c r="D983" s="108"/>
      <c r="E983" s="348"/>
    </row>
    <row r="984" spans="1:5" ht="15.75">
      <c r="A984" s="151"/>
      <c r="B984" s="346"/>
      <c r="C984" s="108"/>
      <c r="D984" s="108"/>
      <c r="E984" s="348"/>
    </row>
    <row r="985" spans="1:5" ht="15.75">
      <c r="A985" s="151"/>
      <c r="B985" s="346"/>
      <c r="C985" s="108"/>
      <c r="D985" s="108"/>
      <c r="E985" s="348"/>
    </row>
    <row r="986" spans="1:5" ht="15.75">
      <c r="A986" s="151"/>
      <c r="B986" s="346"/>
      <c r="C986" s="108"/>
      <c r="D986" s="108"/>
      <c r="E986" s="348"/>
    </row>
    <row r="987" spans="1:5" ht="15.75">
      <c r="A987" s="151"/>
      <c r="B987" s="346"/>
      <c r="C987" s="108"/>
      <c r="D987" s="108"/>
      <c r="E987" s="348"/>
    </row>
    <row r="988" spans="1:5" ht="15.75">
      <c r="A988" s="151"/>
      <c r="B988" s="346"/>
      <c r="C988" s="108"/>
      <c r="D988" s="108"/>
      <c r="E988" s="348"/>
    </row>
    <row r="989" spans="1:5" ht="15.75">
      <c r="A989" s="151"/>
      <c r="B989" s="346"/>
      <c r="C989" s="108"/>
      <c r="D989" s="108"/>
      <c r="E989" s="348"/>
    </row>
    <row r="990" spans="1:5" ht="15.75">
      <c r="A990" s="151"/>
      <c r="B990" s="346"/>
      <c r="C990" s="108"/>
      <c r="D990" s="108"/>
      <c r="E990" s="348"/>
    </row>
    <row r="991" spans="1:5" ht="15.75">
      <c r="A991" s="151"/>
      <c r="B991" s="346"/>
      <c r="C991" s="108"/>
      <c r="D991" s="108"/>
      <c r="E991" s="348"/>
    </row>
    <row r="992" spans="1:5" ht="15.75">
      <c r="A992" s="151"/>
      <c r="B992" s="346"/>
      <c r="C992" s="108"/>
      <c r="D992" s="108"/>
      <c r="E992" s="348"/>
    </row>
    <row r="993" spans="1:5" ht="15.75">
      <c r="A993" s="151"/>
      <c r="B993" s="346"/>
      <c r="C993" s="108"/>
      <c r="D993" s="108"/>
      <c r="E993" s="348"/>
    </row>
    <row r="994" spans="1:5" ht="15.75">
      <c r="A994" s="151"/>
      <c r="B994" s="346"/>
      <c r="C994" s="108"/>
      <c r="D994" s="108"/>
      <c r="E994" s="348"/>
    </row>
    <row r="995" spans="1:5" ht="15.75">
      <c r="A995" s="151"/>
      <c r="B995" s="346"/>
      <c r="C995" s="108"/>
      <c r="D995" s="108"/>
      <c r="E995" s="348"/>
    </row>
    <row r="996" spans="1:5" ht="15.75">
      <c r="A996" s="151"/>
      <c r="B996" s="346"/>
      <c r="C996" s="108"/>
      <c r="D996" s="108"/>
      <c r="E996" s="348"/>
    </row>
    <row r="997" spans="1:5" ht="15.75">
      <c r="A997" s="151"/>
      <c r="B997" s="346"/>
      <c r="C997" s="108"/>
      <c r="D997" s="108"/>
      <c r="E997" s="348"/>
    </row>
    <row r="998" spans="1:5" ht="15.75">
      <c r="A998" s="151"/>
      <c r="B998" s="346"/>
      <c r="C998" s="108"/>
      <c r="D998" s="108"/>
      <c r="E998" s="348"/>
    </row>
    <row r="999" spans="1:5" ht="15.75">
      <c r="A999" s="151"/>
      <c r="B999" s="346"/>
      <c r="C999" s="108"/>
      <c r="D999" s="108"/>
      <c r="E999" s="348"/>
    </row>
    <row r="1000" spans="1:5" ht="15.75">
      <c r="A1000" s="151"/>
      <c r="B1000" s="346"/>
      <c r="C1000" s="108"/>
      <c r="D1000" s="108"/>
      <c r="E1000" s="348"/>
    </row>
    <row r="1001" spans="1:5" ht="15.75">
      <c r="A1001" s="151"/>
      <c r="B1001" s="346"/>
      <c r="C1001" s="108"/>
      <c r="D1001" s="108"/>
      <c r="E1001" s="348"/>
    </row>
    <row r="1002" spans="1:5" ht="15.75">
      <c r="A1002" s="151"/>
      <c r="B1002" s="346"/>
      <c r="C1002" s="108"/>
      <c r="D1002" s="108"/>
      <c r="E1002" s="348"/>
    </row>
    <row r="1003" spans="1:5" ht="15.75">
      <c r="A1003" s="151"/>
      <c r="B1003" s="346"/>
      <c r="C1003" s="108"/>
      <c r="D1003" s="108"/>
      <c r="E1003" s="348"/>
    </row>
    <row r="1004" spans="1:5" ht="15.75">
      <c r="A1004" s="151"/>
      <c r="B1004" s="346"/>
      <c r="C1004" s="108"/>
      <c r="D1004" s="108"/>
      <c r="E1004" s="348"/>
    </row>
    <row r="1005" spans="1:5" ht="15.75">
      <c r="A1005" s="151"/>
      <c r="B1005" s="346"/>
      <c r="C1005" s="108"/>
      <c r="D1005" s="108"/>
      <c r="E1005" s="348"/>
    </row>
    <row r="1006" spans="1:5" ht="15.75">
      <c r="A1006" s="151"/>
      <c r="B1006" s="346"/>
      <c r="C1006" s="108"/>
      <c r="D1006" s="108"/>
      <c r="E1006" s="348"/>
    </row>
    <row r="1007" spans="1:5" ht="15.75">
      <c r="A1007" s="151"/>
      <c r="B1007" s="346"/>
      <c r="C1007" s="108"/>
      <c r="D1007" s="108"/>
      <c r="E1007" s="348"/>
    </row>
    <row r="1008" spans="1:5" ht="15.75">
      <c r="A1008" s="151"/>
      <c r="B1008" s="346"/>
      <c r="C1008" s="108"/>
      <c r="D1008" s="108"/>
      <c r="E1008" s="348"/>
    </row>
    <row r="1009" spans="1:5" ht="15.75">
      <c r="A1009" s="151"/>
      <c r="B1009" s="346"/>
      <c r="C1009" s="108"/>
      <c r="D1009" s="108"/>
      <c r="E1009" s="348"/>
    </row>
    <row r="1010" spans="1:5" ht="15.75">
      <c r="A1010" s="151"/>
      <c r="B1010" s="346"/>
      <c r="C1010" s="108"/>
      <c r="D1010" s="108"/>
      <c r="E1010" s="348"/>
    </row>
    <row r="1011" spans="1:5" ht="15.75">
      <c r="A1011" s="151"/>
      <c r="B1011" s="346"/>
      <c r="C1011" s="108"/>
      <c r="D1011" s="108"/>
      <c r="E1011" s="348"/>
    </row>
    <row r="1012" spans="1:5" ht="15.75">
      <c r="A1012" s="151"/>
      <c r="B1012" s="346"/>
      <c r="C1012" s="108"/>
      <c r="D1012" s="108"/>
      <c r="E1012" s="348"/>
    </row>
    <row r="1013" spans="1:5" ht="15.75">
      <c r="A1013" s="151"/>
      <c r="B1013" s="346"/>
      <c r="C1013" s="108"/>
      <c r="D1013" s="108"/>
      <c r="E1013" s="348"/>
    </row>
    <row r="1014" spans="1:5" ht="15.75">
      <c r="A1014" s="151"/>
      <c r="B1014" s="346"/>
      <c r="C1014" s="108"/>
      <c r="D1014" s="108"/>
      <c r="E1014" s="348"/>
    </row>
    <row r="1015" spans="1:5" ht="15.75">
      <c r="A1015" s="151"/>
      <c r="B1015" s="346"/>
      <c r="C1015" s="108"/>
      <c r="D1015" s="108"/>
      <c r="E1015" s="348"/>
    </row>
    <row r="1016" spans="1:5" ht="15.75">
      <c r="A1016" s="151"/>
      <c r="B1016" s="346"/>
      <c r="C1016" s="108"/>
      <c r="D1016" s="108"/>
      <c r="E1016" s="348"/>
    </row>
    <row r="1017" spans="1:5" ht="15.75">
      <c r="A1017" s="151"/>
      <c r="B1017" s="346"/>
      <c r="C1017" s="108"/>
      <c r="D1017" s="108"/>
      <c r="E1017" s="348"/>
    </row>
    <row r="1018" spans="1:5" ht="15.75">
      <c r="A1018" s="151"/>
      <c r="B1018" s="346"/>
      <c r="C1018" s="108"/>
      <c r="D1018" s="108"/>
      <c r="E1018" s="348"/>
    </row>
    <row r="1019" spans="1:5" ht="15.75">
      <c r="A1019" s="151"/>
      <c r="B1019" s="346"/>
      <c r="C1019" s="108"/>
      <c r="D1019" s="108"/>
      <c r="E1019" s="348"/>
    </row>
    <row r="1020" spans="1:5" ht="15.75">
      <c r="A1020" s="151"/>
      <c r="B1020" s="346"/>
      <c r="C1020" s="108"/>
      <c r="D1020" s="108"/>
      <c r="E1020" s="348"/>
    </row>
    <row r="1021" spans="1:5" ht="15.75">
      <c r="A1021" s="151"/>
      <c r="B1021" s="346"/>
      <c r="C1021" s="108"/>
      <c r="D1021" s="108"/>
      <c r="E1021" s="348"/>
    </row>
    <row r="1022" spans="1:5" ht="15.75">
      <c r="A1022" s="151"/>
      <c r="B1022" s="346"/>
      <c r="C1022" s="108"/>
      <c r="D1022" s="108"/>
      <c r="E1022" s="348"/>
    </row>
    <row r="1023" spans="1:5" ht="15.75">
      <c r="A1023" s="151"/>
      <c r="B1023" s="346"/>
      <c r="C1023" s="108"/>
      <c r="D1023" s="108"/>
      <c r="E1023" s="348"/>
    </row>
    <row r="1024" spans="1:5" ht="15.75">
      <c r="A1024" s="151"/>
      <c r="B1024" s="346"/>
      <c r="C1024" s="108"/>
      <c r="D1024" s="108"/>
      <c r="E1024" s="348"/>
    </row>
    <row r="1025" spans="1:5" ht="15.75">
      <c r="A1025" s="151"/>
      <c r="B1025" s="346"/>
      <c r="C1025" s="108"/>
      <c r="D1025" s="108"/>
      <c r="E1025" s="348"/>
    </row>
    <row r="1026" spans="1:5" ht="15.75">
      <c r="A1026" s="151"/>
      <c r="B1026" s="346"/>
      <c r="C1026" s="108"/>
      <c r="D1026" s="108"/>
      <c r="E1026" s="348"/>
    </row>
    <row r="1027" spans="1:5" ht="15.75">
      <c r="A1027" s="151"/>
      <c r="B1027" s="346"/>
      <c r="C1027" s="108"/>
      <c r="D1027" s="108"/>
      <c r="E1027" s="348"/>
    </row>
    <row r="1028" spans="1:5" ht="15.75">
      <c r="A1028" s="151"/>
      <c r="B1028" s="346"/>
      <c r="C1028" s="108"/>
      <c r="D1028" s="108"/>
      <c r="E1028" s="348"/>
    </row>
    <row r="1029" spans="1:5" ht="15.75">
      <c r="A1029" s="151"/>
      <c r="B1029" s="346"/>
      <c r="C1029" s="108"/>
      <c r="D1029" s="108"/>
      <c r="E1029" s="348"/>
    </row>
    <row r="1030" spans="1:5" ht="15.75">
      <c r="A1030" s="151"/>
      <c r="B1030" s="346"/>
      <c r="C1030" s="108"/>
      <c r="D1030" s="108"/>
      <c r="E1030" s="348"/>
    </row>
    <row r="1031" spans="1:5" ht="15.75">
      <c r="A1031" s="151"/>
      <c r="B1031" s="346"/>
      <c r="C1031" s="108"/>
      <c r="D1031" s="108"/>
      <c r="E1031" s="348"/>
    </row>
    <row r="1032" spans="1:5" ht="15.75">
      <c r="A1032" s="151"/>
      <c r="B1032" s="346"/>
      <c r="C1032" s="108"/>
      <c r="D1032" s="108"/>
      <c r="E1032" s="348"/>
    </row>
    <row r="1033" spans="1:5" ht="15.75">
      <c r="A1033" s="151"/>
      <c r="B1033" s="346"/>
      <c r="C1033" s="108"/>
      <c r="D1033" s="108"/>
      <c r="E1033" s="348"/>
    </row>
    <row r="1034" spans="1:5" ht="15.75">
      <c r="A1034" s="151"/>
      <c r="B1034" s="346"/>
      <c r="C1034" s="108"/>
      <c r="D1034" s="108"/>
      <c r="E1034" s="348"/>
    </row>
    <row r="1035" spans="1:5" ht="15.75">
      <c r="A1035" s="151"/>
      <c r="B1035" s="346"/>
      <c r="C1035" s="108"/>
      <c r="D1035" s="108"/>
      <c r="E1035" s="348"/>
    </row>
    <row r="1036" spans="1:5" ht="15.75">
      <c r="A1036" s="151"/>
      <c r="B1036" s="346"/>
      <c r="C1036" s="108"/>
      <c r="D1036" s="108"/>
      <c r="E1036" s="348"/>
    </row>
    <row r="1037" spans="1:5" ht="15.75">
      <c r="A1037" s="151"/>
      <c r="B1037" s="346"/>
      <c r="C1037" s="108"/>
      <c r="D1037" s="108"/>
      <c r="E1037" s="348"/>
    </row>
    <row r="1038" spans="1:5" ht="15.75">
      <c r="A1038" s="151"/>
      <c r="B1038" s="346"/>
      <c r="C1038" s="108"/>
      <c r="D1038" s="108"/>
      <c r="E1038" s="348"/>
    </row>
    <row r="1039" spans="1:5" ht="15.75">
      <c r="A1039" s="151"/>
      <c r="B1039" s="346"/>
      <c r="C1039" s="108"/>
      <c r="D1039" s="108"/>
      <c r="E1039" s="348"/>
    </row>
    <row r="1040" spans="1:5" ht="15.75">
      <c r="A1040" s="151"/>
      <c r="B1040" s="346"/>
      <c r="C1040" s="108"/>
      <c r="D1040" s="108"/>
      <c r="E1040" s="348"/>
    </row>
    <row r="1041" spans="1:5" ht="15.75">
      <c r="A1041" s="151"/>
      <c r="B1041" s="346"/>
      <c r="C1041" s="108"/>
      <c r="D1041" s="108"/>
      <c r="E1041" s="348"/>
    </row>
    <row r="1042" spans="1:5" ht="15.75">
      <c r="A1042" s="151"/>
      <c r="B1042" s="346"/>
      <c r="C1042" s="108"/>
      <c r="D1042" s="108"/>
      <c r="E1042" s="348"/>
    </row>
    <row r="1043" spans="1:5" ht="15.75">
      <c r="A1043" s="151"/>
      <c r="B1043" s="346"/>
      <c r="C1043" s="108"/>
      <c r="D1043" s="108"/>
      <c r="E1043" s="348"/>
    </row>
    <row r="1044" spans="1:5" ht="15.75">
      <c r="A1044" s="151"/>
      <c r="B1044" s="346"/>
      <c r="C1044" s="108"/>
      <c r="D1044" s="108"/>
      <c r="E1044" s="348"/>
    </row>
    <row r="1045" spans="1:5" ht="15.75">
      <c r="A1045" s="151"/>
      <c r="B1045" s="346"/>
      <c r="C1045" s="108"/>
      <c r="D1045" s="108"/>
      <c r="E1045" s="348"/>
    </row>
    <row r="1046" spans="1:5" ht="15.75">
      <c r="A1046" s="151"/>
      <c r="B1046" s="346"/>
      <c r="C1046" s="108"/>
      <c r="D1046" s="108"/>
      <c r="E1046" s="348"/>
    </row>
    <row r="1047" spans="1:5" ht="15.75">
      <c r="A1047" s="151"/>
      <c r="B1047" s="346"/>
      <c r="C1047" s="108"/>
      <c r="D1047" s="108"/>
      <c r="E1047" s="348"/>
    </row>
    <row r="1048" spans="1:5" ht="15.75">
      <c r="A1048" s="151"/>
      <c r="B1048" s="346"/>
      <c r="C1048" s="108"/>
      <c r="D1048" s="108"/>
      <c r="E1048" s="348"/>
    </row>
    <row r="1049" spans="1:5" ht="15.75">
      <c r="A1049" s="151"/>
      <c r="B1049" s="346"/>
      <c r="C1049" s="108"/>
      <c r="D1049" s="108"/>
      <c r="E1049" s="348"/>
    </row>
    <row r="1050" spans="1:5" ht="15.75">
      <c r="A1050" s="151"/>
      <c r="B1050" s="346"/>
      <c r="C1050" s="108"/>
      <c r="D1050" s="108"/>
      <c r="E1050" s="348"/>
    </row>
    <row r="1051" spans="1:5" ht="15.75">
      <c r="A1051" s="151"/>
      <c r="B1051" s="346"/>
      <c r="C1051" s="108"/>
      <c r="D1051" s="108"/>
      <c r="E1051" s="348"/>
    </row>
    <row r="1052" spans="1:5" ht="15.75">
      <c r="A1052" s="151"/>
      <c r="B1052" s="346"/>
      <c r="C1052" s="108"/>
      <c r="D1052" s="108"/>
      <c r="E1052" s="348"/>
    </row>
    <row r="1053" spans="1:5" ht="15.75">
      <c r="A1053" s="151"/>
      <c r="B1053" s="346"/>
      <c r="C1053" s="108"/>
      <c r="D1053" s="108"/>
      <c r="E1053" s="348"/>
    </row>
    <row r="1054" spans="1:5" ht="15.75">
      <c r="A1054" s="151"/>
      <c r="B1054" s="346"/>
      <c r="C1054" s="108"/>
      <c r="D1054" s="108"/>
      <c r="E1054" s="348"/>
    </row>
    <row r="1055" spans="1:5" ht="15.75">
      <c r="A1055" s="151"/>
      <c r="B1055" s="346"/>
      <c r="C1055" s="108"/>
      <c r="D1055" s="108"/>
      <c r="E1055" s="348"/>
    </row>
    <row r="1056" spans="1:5" ht="15.75">
      <c r="A1056" s="151"/>
      <c r="B1056" s="346"/>
      <c r="C1056" s="108"/>
      <c r="D1056" s="108"/>
      <c r="E1056" s="348"/>
    </row>
    <row r="1057" spans="1:5" ht="15.75">
      <c r="A1057" s="151"/>
      <c r="B1057" s="346"/>
      <c r="C1057" s="108"/>
      <c r="D1057" s="108"/>
      <c r="E1057" s="348"/>
    </row>
    <row r="1058" spans="1:5" ht="15.75">
      <c r="A1058" s="151"/>
      <c r="B1058" s="346"/>
      <c r="C1058" s="108"/>
      <c r="D1058" s="108"/>
      <c r="E1058" s="348"/>
    </row>
    <row r="1059" spans="1:5" ht="15.75">
      <c r="A1059" s="151"/>
      <c r="B1059" s="346"/>
      <c r="C1059" s="108"/>
      <c r="D1059" s="108"/>
      <c r="E1059" s="348"/>
    </row>
    <row r="1060" spans="1:5" ht="15.75">
      <c r="A1060" s="151"/>
      <c r="B1060" s="346"/>
      <c r="C1060" s="108"/>
      <c r="D1060" s="108"/>
      <c r="E1060" s="348"/>
    </row>
    <row r="1061" spans="1:5" ht="15.75">
      <c r="A1061" s="151"/>
      <c r="B1061" s="346"/>
      <c r="C1061" s="108"/>
      <c r="D1061" s="108"/>
      <c r="E1061" s="348"/>
    </row>
    <row r="1062" spans="1:5" ht="15.75">
      <c r="A1062" s="151"/>
      <c r="B1062" s="346"/>
      <c r="C1062" s="108"/>
      <c r="D1062" s="108"/>
      <c r="E1062" s="348"/>
    </row>
    <row r="1063" spans="1:5" ht="15.75">
      <c r="A1063" s="151"/>
      <c r="B1063" s="346"/>
      <c r="C1063" s="108"/>
      <c r="D1063" s="108"/>
      <c r="E1063" s="348"/>
    </row>
    <row r="1064" spans="1:5" ht="15.75">
      <c r="A1064" s="151"/>
      <c r="B1064" s="346"/>
      <c r="C1064" s="108"/>
      <c r="D1064" s="108"/>
      <c r="E1064" s="348"/>
    </row>
    <row r="1065" spans="1:5" ht="15.75">
      <c r="A1065" s="151"/>
      <c r="B1065" s="346"/>
      <c r="C1065" s="108"/>
      <c r="D1065" s="108"/>
      <c r="E1065" s="348"/>
    </row>
    <row r="1066" spans="1:5" ht="15.75">
      <c r="A1066" s="151"/>
      <c r="B1066" s="346"/>
      <c r="C1066" s="108"/>
      <c r="D1066" s="108"/>
      <c r="E1066" s="348"/>
    </row>
    <row r="1067" spans="1:5" ht="15.75">
      <c r="A1067" s="151"/>
      <c r="B1067" s="346"/>
      <c r="C1067" s="108"/>
      <c r="D1067" s="108"/>
      <c r="E1067" s="348"/>
    </row>
    <row r="1068" spans="1:5" ht="15.75">
      <c r="A1068" s="151"/>
      <c r="B1068" s="346"/>
      <c r="C1068" s="108"/>
      <c r="D1068" s="108"/>
      <c r="E1068" s="348"/>
    </row>
    <row r="1069" spans="1:5" ht="15.75">
      <c r="A1069" s="151"/>
      <c r="B1069" s="346"/>
      <c r="C1069" s="108"/>
      <c r="D1069" s="108"/>
      <c r="E1069" s="348"/>
    </row>
    <row r="1070" spans="1:5" ht="15.75">
      <c r="A1070" s="151"/>
      <c r="B1070" s="346"/>
      <c r="C1070" s="108"/>
      <c r="D1070" s="108"/>
      <c r="E1070" s="348"/>
    </row>
    <row r="1071" spans="1:5" ht="15.75">
      <c r="A1071" s="151"/>
      <c r="B1071" s="346"/>
      <c r="C1071" s="108"/>
      <c r="D1071" s="108"/>
      <c r="E1071" s="348"/>
    </row>
    <row r="1072" spans="1:5" ht="15.75">
      <c r="A1072" s="151"/>
      <c r="B1072" s="346"/>
      <c r="C1072" s="108"/>
      <c r="D1072" s="108"/>
      <c r="E1072" s="348"/>
    </row>
    <row r="1073" spans="1:5" ht="15.75">
      <c r="A1073" s="151"/>
      <c r="B1073" s="346"/>
      <c r="C1073" s="108"/>
      <c r="D1073" s="108"/>
      <c r="E1073" s="348"/>
    </row>
    <row r="1074" spans="1:5" ht="15.75">
      <c r="A1074" s="151"/>
      <c r="B1074" s="346"/>
      <c r="C1074" s="108"/>
      <c r="D1074" s="108"/>
      <c r="E1074" s="348"/>
    </row>
    <row r="1075" spans="1:5" ht="15.75">
      <c r="A1075" s="151"/>
      <c r="B1075" s="346"/>
      <c r="C1075" s="108"/>
      <c r="D1075" s="108"/>
      <c r="E1075" s="348"/>
    </row>
    <row r="1076" spans="1:5" ht="15.75">
      <c r="A1076" s="151"/>
      <c r="B1076" s="346"/>
      <c r="C1076" s="108"/>
      <c r="D1076" s="108"/>
      <c r="E1076" s="348"/>
    </row>
    <row r="1077" spans="1:5" ht="15.75">
      <c r="A1077" s="151"/>
      <c r="B1077" s="346"/>
      <c r="C1077" s="108"/>
      <c r="D1077" s="108"/>
      <c r="E1077" s="348"/>
    </row>
    <row r="1078" spans="1:5" ht="15.75">
      <c r="A1078" s="151"/>
      <c r="B1078" s="346"/>
      <c r="C1078" s="108"/>
      <c r="D1078" s="108"/>
      <c r="E1078" s="348"/>
    </row>
    <row r="1079" spans="1:5" ht="15.75">
      <c r="A1079" s="151"/>
      <c r="B1079" s="346"/>
      <c r="C1079" s="108"/>
      <c r="D1079" s="108"/>
      <c r="E1079" s="348"/>
    </row>
    <row r="1080" spans="1:5" ht="15.75">
      <c r="A1080" s="151"/>
      <c r="B1080" s="346"/>
      <c r="C1080" s="108"/>
      <c r="D1080" s="108"/>
      <c r="E1080" s="348"/>
    </row>
    <row r="1081" spans="1:5" ht="15.75">
      <c r="A1081" s="151"/>
      <c r="B1081" s="346"/>
      <c r="C1081" s="108"/>
      <c r="D1081" s="108"/>
      <c r="E1081" s="348"/>
    </row>
    <row r="1082" spans="1:5" ht="15.75">
      <c r="A1082" s="151"/>
      <c r="B1082" s="346"/>
      <c r="C1082" s="108"/>
      <c r="D1082" s="108"/>
      <c r="E1082" s="348"/>
    </row>
    <row r="1083" spans="1:5" ht="15.75">
      <c r="A1083" s="151"/>
      <c r="B1083" s="346"/>
      <c r="C1083" s="108"/>
      <c r="D1083" s="108"/>
      <c r="E1083" s="348"/>
    </row>
    <row r="1084" spans="1:5" ht="15.75">
      <c r="A1084" s="151"/>
      <c r="B1084" s="346"/>
      <c r="C1084" s="108"/>
      <c r="D1084" s="108"/>
      <c r="E1084" s="348"/>
    </row>
    <row r="1085" spans="1:5" ht="15.75">
      <c r="A1085" s="151"/>
      <c r="B1085" s="346"/>
      <c r="C1085" s="108"/>
      <c r="D1085" s="108"/>
      <c r="E1085" s="348"/>
    </row>
    <row r="1086" spans="1:5" ht="15.75">
      <c r="A1086" s="151"/>
      <c r="B1086" s="346"/>
      <c r="C1086" s="108"/>
      <c r="D1086" s="108"/>
      <c r="E1086" s="348"/>
    </row>
    <row r="1087" spans="1:5" ht="15.75">
      <c r="A1087" s="151"/>
      <c r="B1087" s="346"/>
      <c r="C1087" s="108"/>
      <c r="D1087" s="108"/>
      <c r="E1087" s="348"/>
    </row>
    <row r="1088" spans="1:5" ht="15.75">
      <c r="A1088" s="151"/>
      <c r="B1088" s="346"/>
      <c r="C1088" s="108"/>
      <c r="D1088" s="108"/>
      <c r="E1088" s="348"/>
    </row>
    <row r="1089" spans="1:5" ht="15.75">
      <c r="A1089" s="151"/>
      <c r="B1089" s="346"/>
      <c r="C1089" s="108"/>
      <c r="D1089" s="108"/>
      <c r="E1089" s="348"/>
    </row>
    <row r="1090" spans="1:5" ht="15.75">
      <c r="A1090" s="151"/>
      <c r="B1090" s="346"/>
      <c r="C1090" s="108"/>
      <c r="D1090" s="108"/>
      <c r="E1090" s="348"/>
    </row>
    <row r="1091" spans="1:5" ht="15.75">
      <c r="A1091" s="151"/>
      <c r="B1091" s="346"/>
      <c r="C1091" s="108"/>
      <c r="D1091" s="108"/>
      <c r="E1091" s="348"/>
    </row>
    <row r="1092" spans="1:5" ht="15.75">
      <c r="A1092" s="151"/>
      <c r="B1092" s="346"/>
      <c r="C1092" s="108"/>
      <c r="D1092" s="108"/>
      <c r="E1092" s="348"/>
    </row>
    <row r="1093" spans="1:5" ht="15.75">
      <c r="A1093" s="151"/>
      <c r="B1093" s="346"/>
      <c r="C1093" s="108"/>
      <c r="D1093" s="108"/>
      <c r="E1093" s="348"/>
    </row>
    <row r="1094" spans="1:5" ht="15.75">
      <c r="A1094" s="151"/>
      <c r="B1094" s="346"/>
      <c r="C1094" s="108"/>
      <c r="D1094" s="108"/>
      <c r="E1094" s="348"/>
    </row>
    <row r="1095" spans="1:5" ht="15.75">
      <c r="A1095" s="151"/>
      <c r="B1095" s="346"/>
      <c r="C1095" s="108"/>
      <c r="D1095" s="108"/>
      <c r="E1095" s="348"/>
    </row>
    <row r="1096" spans="1:5" ht="15.75">
      <c r="A1096" s="151"/>
      <c r="B1096" s="346"/>
      <c r="C1096" s="108"/>
      <c r="D1096" s="108"/>
      <c r="E1096" s="348"/>
    </row>
    <row r="1097" spans="1:5" ht="15.75">
      <c r="A1097" s="151"/>
      <c r="B1097" s="346"/>
      <c r="C1097" s="108"/>
      <c r="D1097" s="108"/>
      <c r="E1097" s="348"/>
    </row>
    <row r="1098" spans="1:5" ht="15.75">
      <c r="A1098" s="151"/>
      <c r="B1098" s="346"/>
      <c r="C1098" s="108"/>
      <c r="D1098" s="108"/>
      <c r="E1098" s="348"/>
    </row>
    <row r="1099" spans="1:5" ht="15.75">
      <c r="A1099" s="151"/>
      <c r="B1099" s="346"/>
      <c r="C1099" s="108"/>
      <c r="D1099" s="108"/>
      <c r="E1099" s="348"/>
    </row>
    <row r="1100" spans="1:5" ht="15.75">
      <c r="A1100" s="151"/>
      <c r="B1100" s="346"/>
      <c r="C1100" s="108"/>
      <c r="D1100" s="108"/>
      <c r="E1100" s="348"/>
    </row>
    <row r="1101" spans="1:5" ht="15.75">
      <c r="A1101" s="151"/>
      <c r="B1101" s="346"/>
      <c r="C1101" s="108"/>
      <c r="D1101" s="108"/>
      <c r="E1101" s="348"/>
    </row>
    <row r="1102" spans="1:5" ht="15.75">
      <c r="A1102" s="151"/>
      <c r="B1102" s="346"/>
      <c r="C1102" s="108"/>
      <c r="D1102" s="108"/>
      <c r="E1102" s="348"/>
    </row>
    <row r="1103" spans="1:5" ht="15.75">
      <c r="A1103" s="151"/>
      <c r="B1103" s="346"/>
      <c r="C1103" s="108"/>
      <c r="D1103" s="108"/>
      <c r="E1103" s="348"/>
    </row>
    <row r="1104" spans="1:5" ht="15.75">
      <c r="A1104" s="151"/>
      <c r="B1104" s="346"/>
      <c r="C1104" s="108"/>
      <c r="D1104" s="108"/>
      <c r="E1104" s="348"/>
    </row>
    <row r="1105" spans="1:5" ht="15.75">
      <c r="A1105" s="151"/>
      <c r="B1105" s="346"/>
      <c r="C1105" s="108"/>
      <c r="D1105" s="108"/>
      <c r="E1105" s="348"/>
    </row>
    <row r="1106" spans="1:5" ht="15.75">
      <c r="A1106" s="151"/>
      <c r="B1106" s="346"/>
      <c r="C1106" s="108"/>
      <c r="D1106" s="108"/>
      <c r="E1106" s="348"/>
    </row>
    <row r="1107" spans="1:5" ht="15.75">
      <c r="A1107" s="151"/>
      <c r="B1107" s="346"/>
      <c r="C1107" s="108"/>
      <c r="D1107" s="108"/>
      <c r="E1107" s="348"/>
    </row>
    <row r="1108" spans="1:5" ht="15.75">
      <c r="A1108" s="151"/>
      <c r="B1108" s="346"/>
      <c r="C1108" s="108"/>
      <c r="D1108" s="108"/>
      <c r="E1108" s="348"/>
    </row>
    <row r="1109" spans="1:5" ht="15.75">
      <c r="A1109" s="151"/>
      <c r="B1109" s="346"/>
      <c r="C1109" s="108"/>
      <c r="D1109" s="108"/>
      <c r="E1109" s="348"/>
    </row>
    <row r="1110" spans="1:5" ht="15.75">
      <c r="A1110" s="151"/>
      <c r="B1110" s="346"/>
      <c r="C1110" s="108"/>
      <c r="D1110" s="108"/>
      <c r="E1110" s="348"/>
    </row>
    <row r="1111" spans="1:5" ht="15.75">
      <c r="A1111" s="151"/>
      <c r="B1111" s="346"/>
      <c r="C1111" s="108"/>
      <c r="D1111" s="108"/>
      <c r="E1111" s="348"/>
    </row>
    <row r="1112" spans="1:5" ht="15.75">
      <c r="A1112" s="151"/>
      <c r="B1112" s="346"/>
      <c r="C1112" s="108"/>
      <c r="D1112" s="108"/>
      <c r="E1112" s="348"/>
    </row>
    <row r="1113" spans="1:5" ht="15.75">
      <c r="A1113" s="151"/>
      <c r="B1113" s="346"/>
      <c r="C1113" s="108"/>
      <c r="D1113" s="108"/>
      <c r="E1113" s="348"/>
    </row>
    <row r="1114" spans="1:5" ht="15.75">
      <c r="A1114" s="151"/>
      <c r="B1114" s="346"/>
      <c r="C1114" s="108"/>
      <c r="D1114" s="108"/>
      <c r="E1114" s="348"/>
    </row>
    <row r="1115" spans="1:5" ht="15.75">
      <c r="A1115" s="151"/>
      <c r="B1115" s="346"/>
      <c r="C1115" s="108"/>
      <c r="D1115" s="108"/>
      <c r="E1115" s="348"/>
    </row>
    <row r="1116" spans="1:5" ht="15.75">
      <c r="A1116" s="151"/>
      <c r="B1116" s="346"/>
      <c r="C1116" s="108"/>
      <c r="D1116" s="108"/>
      <c r="E1116" s="348"/>
    </row>
    <row r="1117" spans="1:5" ht="15.75">
      <c r="A1117" s="151"/>
      <c r="B1117" s="346"/>
      <c r="C1117" s="108"/>
      <c r="D1117" s="108"/>
      <c r="E1117" s="348"/>
    </row>
    <row r="1118" spans="1:5" ht="15.75">
      <c r="A1118" s="151"/>
      <c r="B1118" s="346"/>
      <c r="C1118" s="108"/>
      <c r="D1118" s="108"/>
      <c r="E1118" s="348"/>
    </row>
    <row r="1119" spans="1:5" ht="15.75">
      <c r="A1119" s="151"/>
      <c r="B1119" s="346"/>
      <c r="C1119" s="108"/>
      <c r="D1119" s="108"/>
      <c r="E1119" s="348"/>
    </row>
    <row r="1120" spans="1:5" ht="15.75">
      <c r="A1120" s="151"/>
      <c r="B1120" s="346"/>
      <c r="C1120" s="108"/>
      <c r="D1120" s="108"/>
      <c r="E1120" s="348"/>
    </row>
    <row r="1121" spans="1:5" ht="15.75">
      <c r="A1121" s="151"/>
      <c r="B1121" s="346"/>
      <c r="C1121" s="108"/>
      <c r="D1121" s="108"/>
      <c r="E1121" s="348"/>
    </row>
    <row r="1122" spans="1:5" ht="15.75">
      <c r="A1122" s="151"/>
      <c r="B1122" s="346"/>
      <c r="C1122" s="108"/>
      <c r="D1122" s="108"/>
      <c r="E1122" s="348"/>
    </row>
    <row r="1123" spans="1:5" ht="15.75">
      <c r="A1123" s="151"/>
      <c r="B1123" s="346"/>
      <c r="C1123" s="108"/>
      <c r="D1123" s="108"/>
      <c r="E1123" s="348"/>
    </row>
    <row r="1124" spans="1:5" ht="15.75">
      <c r="A1124" s="151"/>
      <c r="B1124" s="346"/>
      <c r="C1124" s="108"/>
      <c r="D1124" s="108"/>
      <c r="E1124" s="348"/>
    </row>
    <row r="1125" spans="1:5" ht="15.75">
      <c r="A1125" s="151"/>
      <c r="B1125" s="346"/>
      <c r="C1125" s="108"/>
      <c r="D1125" s="108"/>
      <c r="E1125" s="348"/>
    </row>
    <row r="1126" spans="1:5" ht="15.75">
      <c r="A1126" s="151"/>
      <c r="B1126" s="346"/>
      <c r="C1126" s="108"/>
      <c r="D1126" s="108"/>
      <c r="E1126" s="348"/>
    </row>
    <row r="1127" spans="1:5" ht="15.75">
      <c r="A1127" s="151"/>
      <c r="B1127" s="346"/>
      <c r="C1127" s="108"/>
      <c r="D1127" s="108"/>
      <c r="E1127" s="348"/>
    </row>
    <row r="1128" spans="1:5" ht="15.75">
      <c r="A1128" s="151"/>
      <c r="B1128" s="346"/>
      <c r="C1128" s="108"/>
      <c r="D1128" s="108"/>
      <c r="E1128" s="348"/>
    </row>
    <row r="1129" spans="1:5" ht="15.75">
      <c r="A1129" s="151"/>
      <c r="B1129" s="346"/>
      <c r="C1129" s="108"/>
      <c r="D1129" s="108"/>
      <c r="E1129" s="348"/>
    </row>
    <row r="1130" spans="1:5" ht="15.75">
      <c r="A1130" s="151"/>
      <c r="B1130" s="346"/>
      <c r="C1130" s="108"/>
      <c r="D1130" s="108"/>
      <c r="E1130" s="348"/>
    </row>
    <row r="1131" spans="1:5" ht="15.75">
      <c r="A1131" s="151"/>
      <c r="B1131" s="346"/>
      <c r="C1131" s="108"/>
      <c r="D1131" s="108"/>
      <c r="E1131" s="348"/>
    </row>
    <row r="1132" spans="1:5" ht="15.75">
      <c r="A1132" s="151"/>
      <c r="B1132" s="346"/>
      <c r="C1132" s="108"/>
      <c r="D1132" s="108"/>
      <c r="E1132" s="348"/>
    </row>
    <row r="1133" spans="1:5" ht="15.75">
      <c r="A1133" s="151"/>
      <c r="B1133" s="346"/>
      <c r="C1133" s="108"/>
      <c r="D1133" s="108"/>
      <c r="E1133" s="348"/>
    </row>
    <row r="1134" spans="1:5" ht="15.75">
      <c r="A1134" s="151"/>
      <c r="B1134" s="346"/>
      <c r="C1134" s="108"/>
      <c r="D1134" s="108"/>
      <c r="E1134" s="348"/>
    </row>
    <row r="1135" spans="1:5" ht="15.75">
      <c r="A1135" s="151"/>
      <c r="B1135" s="346"/>
      <c r="C1135" s="108"/>
      <c r="D1135" s="108"/>
      <c r="E1135" s="348"/>
    </row>
    <row r="1136" spans="1:5" ht="15.75">
      <c r="A1136" s="151"/>
      <c r="B1136" s="346"/>
      <c r="C1136" s="108"/>
      <c r="D1136" s="108"/>
      <c r="E1136" s="348"/>
    </row>
    <row r="1137" spans="1:5" ht="15.75">
      <c r="A1137" s="151"/>
      <c r="B1137" s="346"/>
      <c r="C1137" s="108"/>
      <c r="D1137" s="108"/>
      <c r="E1137" s="348"/>
    </row>
    <row r="1138" spans="1:5" ht="15.75">
      <c r="A1138" s="151"/>
      <c r="B1138" s="346"/>
      <c r="C1138" s="108"/>
      <c r="D1138" s="108"/>
      <c r="E1138" s="348"/>
    </row>
    <row r="1139" spans="1:5" ht="15.75">
      <c r="A1139" s="151"/>
      <c r="B1139" s="346"/>
      <c r="C1139" s="108"/>
      <c r="D1139" s="108"/>
      <c r="E1139" s="348"/>
    </row>
    <row r="1140" spans="1:5" ht="15.75">
      <c r="A1140" s="151"/>
      <c r="B1140" s="346"/>
      <c r="C1140" s="108"/>
      <c r="D1140" s="108"/>
      <c r="E1140" s="348"/>
    </row>
    <row r="1141" spans="1:5" ht="15.75">
      <c r="A1141" s="151"/>
      <c r="B1141" s="346"/>
      <c r="C1141" s="108"/>
      <c r="D1141" s="108"/>
      <c r="E1141" s="348"/>
    </row>
    <row r="1142" spans="1:5" ht="15.75">
      <c r="A1142" s="151"/>
      <c r="B1142" s="346"/>
      <c r="C1142" s="108"/>
      <c r="D1142" s="108"/>
      <c r="E1142" s="348"/>
    </row>
    <row r="1143" spans="1:5" ht="15.75">
      <c r="A1143" s="151"/>
      <c r="B1143" s="346"/>
      <c r="C1143" s="108"/>
      <c r="D1143" s="108"/>
      <c r="E1143" s="348"/>
    </row>
    <row r="1144" spans="1:5" ht="15.75">
      <c r="A1144" s="151"/>
      <c r="B1144" s="346"/>
      <c r="C1144" s="108"/>
      <c r="D1144" s="108"/>
      <c r="E1144" s="348"/>
    </row>
    <row r="1145" spans="1:5" ht="15.75">
      <c r="A1145" s="151"/>
      <c r="B1145" s="346"/>
      <c r="C1145" s="108"/>
      <c r="D1145" s="108"/>
      <c r="E1145" s="348"/>
    </row>
    <row r="1146" spans="1:5" ht="15.75">
      <c r="A1146" s="151"/>
      <c r="B1146" s="346"/>
      <c r="C1146" s="108"/>
      <c r="D1146" s="108"/>
      <c r="E1146" s="348"/>
    </row>
    <row r="1147" spans="1:5" ht="15.75">
      <c r="A1147" s="151"/>
      <c r="B1147" s="346"/>
      <c r="C1147" s="108"/>
      <c r="D1147" s="108"/>
      <c r="E1147" s="348"/>
    </row>
    <row r="1148" spans="1:5" ht="15.75">
      <c r="A1148" s="151"/>
      <c r="B1148" s="346"/>
      <c r="C1148" s="108"/>
      <c r="D1148" s="108"/>
      <c r="E1148" s="348"/>
    </row>
    <row r="1149" spans="1:5" ht="15.75">
      <c r="A1149" s="151"/>
      <c r="B1149" s="346"/>
      <c r="C1149" s="108"/>
      <c r="D1149" s="108"/>
      <c r="E1149" s="348"/>
    </row>
    <row r="1150" spans="1:5" ht="15.75">
      <c r="A1150" s="151"/>
      <c r="B1150" s="346"/>
      <c r="C1150" s="108"/>
      <c r="D1150" s="108"/>
      <c r="E1150" s="348"/>
    </row>
    <row r="1151" spans="1:5" ht="15.75">
      <c r="A1151" s="151"/>
      <c r="B1151" s="346"/>
      <c r="C1151" s="108"/>
      <c r="D1151" s="108"/>
      <c r="E1151" s="348"/>
    </row>
    <row r="1152" spans="1:5" ht="15.75">
      <c r="A1152" s="151"/>
      <c r="B1152" s="346"/>
      <c r="C1152" s="108"/>
      <c r="D1152" s="108"/>
      <c r="E1152" s="348"/>
    </row>
    <row r="1153" spans="1:5" ht="15.75">
      <c r="A1153" s="151"/>
      <c r="B1153" s="346"/>
      <c r="C1153" s="108"/>
      <c r="D1153" s="108"/>
      <c r="E1153" s="348"/>
    </row>
    <row r="1154" spans="1:5" ht="15.75">
      <c r="A1154" s="151"/>
      <c r="B1154" s="346"/>
      <c r="C1154" s="108"/>
      <c r="D1154" s="108"/>
      <c r="E1154" s="348"/>
    </row>
    <row r="1155" spans="1:5" ht="15.75">
      <c r="A1155" s="151"/>
      <c r="B1155" s="346"/>
      <c r="C1155" s="108"/>
      <c r="D1155" s="108"/>
      <c r="E1155" s="348"/>
    </row>
    <row r="1156" spans="1:5" ht="15.75">
      <c r="A1156" s="151"/>
      <c r="B1156" s="346"/>
      <c r="C1156" s="108"/>
      <c r="D1156" s="108"/>
      <c r="E1156" s="348"/>
    </row>
    <row r="1157" spans="1:5" ht="15.75">
      <c r="A1157" s="151"/>
      <c r="B1157" s="346"/>
      <c r="C1157" s="108"/>
      <c r="D1157" s="108"/>
      <c r="E1157" s="348"/>
    </row>
    <row r="1158" spans="1:5" ht="15.75">
      <c r="A1158" s="151"/>
      <c r="B1158" s="346"/>
      <c r="C1158" s="108"/>
      <c r="D1158" s="108"/>
      <c r="E1158" s="348"/>
    </row>
    <row r="1159" spans="1:5" ht="15.75">
      <c r="A1159" s="151"/>
      <c r="B1159" s="346"/>
      <c r="C1159" s="108"/>
      <c r="D1159" s="108"/>
      <c r="E1159" s="348"/>
    </row>
    <row r="1160" spans="1:5" ht="15.75">
      <c r="A1160" s="151"/>
      <c r="B1160" s="346"/>
      <c r="C1160" s="108"/>
      <c r="D1160" s="108"/>
      <c r="E1160" s="348"/>
    </row>
    <row r="1161" spans="1:5" ht="15.75">
      <c r="A1161" s="151"/>
      <c r="B1161" s="346"/>
      <c r="C1161" s="108"/>
      <c r="D1161" s="108"/>
      <c r="E1161" s="348"/>
    </row>
    <row r="1162" spans="1:5" ht="15.75">
      <c r="A1162" s="151"/>
      <c r="B1162" s="346"/>
      <c r="C1162" s="108"/>
      <c r="D1162" s="108"/>
      <c r="E1162" s="348"/>
    </row>
    <row r="1163" spans="1:5" ht="15.75">
      <c r="A1163" s="151"/>
      <c r="B1163" s="346"/>
      <c r="C1163" s="108"/>
      <c r="D1163" s="108"/>
      <c r="E1163" s="348"/>
    </row>
    <row r="1164" spans="1:5" ht="15.75">
      <c r="A1164" s="151"/>
      <c r="B1164" s="346"/>
      <c r="C1164" s="108"/>
      <c r="D1164" s="108"/>
      <c r="E1164" s="348"/>
    </row>
    <row r="1165" spans="1:5" ht="15.75">
      <c r="A1165" s="151"/>
      <c r="B1165" s="346"/>
      <c r="C1165" s="108"/>
      <c r="D1165" s="108"/>
      <c r="E1165" s="348"/>
    </row>
    <row r="1166" spans="1:5" ht="15.75">
      <c r="A1166" s="151"/>
      <c r="B1166" s="346"/>
      <c r="C1166" s="108"/>
      <c r="D1166" s="108"/>
      <c r="E1166" s="348"/>
    </row>
    <row r="1167" spans="1:5" ht="15.75">
      <c r="A1167" s="151"/>
      <c r="B1167" s="346"/>
      <c r="C1167" s="108"/>
      <c r="D1167" s="108"/>
      <c r="E1167" s="348"/>
    </row>
    <row r="1168" spans="1:5" ht="15.75">
      <c r="A1168" s="151"/>
      <c r="B1168" s="346"/>
      <c r="C1168" s="108"/>
      <c r="D1168" s="108"/>
      <c r="E1168" s="348"/>
    </row>
    <row r="1169" spans="1:5" ht="15.75">
      <c r="A1169" s="151"/>
      <c r="B1169" s="346"/>
      <c r="C1169" s="108"/>
      <c r="D1169" s="108"/>
      <c r="E1169" s="348"/>
    </row>
    <row r="1170" spans="1:5" ht="15.75">
      <c r="A1170" s="151"/>
      <c r="B1170" s="346"/>
      <c r="C1170" s="108"/>
      <c r="D1170" s="108"/>
      <c r="E1170" s="348"/>
    </row>
    <row r="1171" spans="1:5" ht="15.75">
      <c r="A1171" s="151"/>
      <c r="B1171" s="346"/>
      <c r="C1171" s="108"/>
      <c r="D1171" s="108"/>
      <c r="E1171" s="348"/>
    </row>
    <row r="1172" spans="1:5" ht="15.75">
      <c r="A1172" s="151"/>
      <c r="B1172" s="346"/>
      <c r="C1172" s="108"/>
      <c r="D1172" s="108"/>
      <c r="E1172" s="348"/>
    </row>
    <row r="1173" spans="1:5" ht="15.75">
      <c r="A1173" s="151"/>
      <c r="B1173" s="346"/>
      <c r="C1173" s="108"/>
      <c r="D1173" s="108"/>
      <c r="E1173" s="348"/>
    </row>
    <row r="1174" spans="1:5" ht="15.75">
      <c r="A1174" s="151"/>
      <c r="B1174" s="346"/>
      <c r="C1174" s="108"/>
      <c r="D1174" s="108"/>
      <c r="E1174" s="348"/>
    </row>
    <row r="1175" spans="1:5" ht="15.75">
      <c r="A1175" s="151"/>
      <c r="B1175" s="346"/>
      <c r="C1175" s="108"/>
      <c r="D1175" s="108"/>
      <c r="E1175" s="348"/>
    </row>
    <row r="1176" spans="1:5" ht="15.75">
      <c r="A1176" s="151"/>
      <c r="B1176" s="346"/>
      <c r="C1176" s="108"/>
      <c r="D1176" s="108"/>
      <c r="E1176" s="348"/>
    </row>
    <row r="1177" spans="1:5" ht="15.75">
      <c r="A1177" s="151"/>
      <c r="B1177" s="346"/>
      <c r="C1177" s="108"/>
      <c r="D1177" s="108"/>
      <c r="E1177" s="348"/>
    </row>
    <row r="1178" spans="1:5" ht="15.75">
      <c r="A1178" s="151"/>
      <c r="B1178" s="346"/>
      <c r="C1178" s="108"/>
      <c r="D1178" s="108"/>
      <c r="E1178" s="348"/>
    </row>
    <row r="1179" spans="1:5" ht="15.75">
      <c r="A1179" s="151"/>
      <c r="B1179" s="346"/>
      <c r="C1179" s="108"/>
      <c r="D1179" s="108"/>
      <c r="E1179" s="348"/>
    </row>
    <row r="1180" spans="1:5" ht="15.75">
      <c r="A1180" s="151"/>
      <c r="B1180" s="346"/>
      <c r="C1180" s="108"/>
      <c r="D1180" s="108"/>
      <c r="E1180" s="348"/>
    </row>
    <row r="1181" spans="1:5" ht="15.75">
      <c r="A1181" s="151"/>
      <c r="B1181" s="346"/>
      <c r="C1181" s="108"/>
      <c r="D1181" s="108"/>
      <c r="E1181" s="348"/>
    </row>
    <row r="1182" spans="1:5" ht="15.75">
      <c r="A1182" s="151"/>
      <c r="B1182" s="346"/>
      <c r="C1182" s="108"/>
      <c r="D1182" s="108"/>
      <c r="E1182" s="348"/>
    </row>
    <row r="1183" spans="1:5" ht="15.75">
      <c r="A1183" s="151"/>
      <c r="B1183" s="346"/>
      <c r="C1183" s="108"/>
      <c r="D1183" s="108"/>
      <c r="E1183" s="348"/>
    </row>
    <row r="1184" spans="1:5" ht="15.75">
      <c r="A1184" s="151"/>
      <c r="B1184" s="346"/>
      <c r="C1184" s="108"/>
      <c r="D1184" s="108"/>
      <c r="E1184" s="348"/>
    </row>
    <row r="1185" spans="1:5" ht="15.75">
      <c r="A1185" s="151"/>
      <c r="B1185" s="346"/>
      <c r="C1185" s="108"/>
      <c r="D1185" s="108"/>
      <c r="E1185" s="348"/>
    </row>
    <row r="1186" spans="1:5" ht="15.75">
      <c r="A1186" s="151"/>
      <c r="B1186" s="346"/>
      <c r="C1186" s="108"/>
      <c r="D1186" s="108"/>
      <c r="E1186" s="348"/>
    </row>
    <row r="1187" spans="1:5" ht="15.75">
      <c r="A1187" s="151"/>
      <c r="B1187" s="346"/>
      <c r="C1187" s="108"/>
      <c r="D1187" s="108"/>
      <c r="E1187" s="348"/>
    </row>
    <row r="1188" spans="1:5" ht="15.75">
      <c r="A1188" s="151"/>
      <c r="B1188" s="346"/>
      <c r="C1188" s="108"/>
      <c r="D1188" s="108"/>
      <c r="E1188" s="348"/>
    </row>
    <row r="1189" spans="1:5" ht="15.75">
      <c r="A1189" s="151"/>
      <c r="B1189" s="346"/>
      <c r="C1189" s="108"/>
      <c r="D1189" s="108"/>
      <c r="E1189" s="348"/>
    </row>
    <row r="1190" spans="1:5" ht="15.75">
      <c r="A1190" s="151"/>
      <c r="B1190" s="346"/>
      <c r="C1190" s="108"/>
      <c r="D1190" s="108"/>
      <c r="E1190" s="348"/>
    </row>
    <row r="1191" spans="1:5" ht="15.75">
      <c r="A1191" s="151"/>
      <c r="B1191" s="346"/>
      <c r="C1191" s="108"/>
      <c r="D1191" s="108"/>
      <c r="E1191" s="348"/>
    </row>
    <row r="1192" spans="1:5" ht="15.75">
      <c r="A1192" s="151"/>
      <c r="B1192" s="346"/>
      <c r="C1192" s="108"/>
      <c r="D1192" s="108"/>
      <c r="E1192" s="348"/>
    </row>
    <row r="1193" spans="1:5" ht="15.75">
      <c r="A1193" s="151"/>
      <c r="B1193" s="346"/>
      <c r="C1193" s="108"/>
      <c r="D1193" s="108"/>
      <c r="E1193" s="348"/>
    </row>
    <row r="1194" spans="1:5" ht="15.75">
      <c r="A1194" s="151"/>
      <c r="B1194" s="346"/>
      <c r="C1194" s="108"/>
      <c r="D1194" s="108"/>
      <c r="E1194" s="348"/>
    </row>
    <row r="1195" spans="1:5" ht="15.75">
      <c r="A1195" s="151"/>
      <c r="B1195" s="346"/>
      <c r="C1195" s="108"/>
      <c r="D1195" s="108"/>
      <c r="E1195" s="348"/>
    </row>
    <row r="1196" spans="1:5" ht="15.75">
      <c r="A1196" s="151"/>
      <c r="B1196" s="346"/>
      <c r="C1196" s="108"/>
      <c r="D1196" s="108"/>
      <c r="E1196" s="348"/>
    </row>
    <row r="1197" spans="1:5" ht="15.75">
      <c r="A1197" s="151"/>
      <c r="B1197" s="346"/>
      <c r="C1197" s="108"/>
      <c r="D1197" s="108"/>
      <c r="E1197" s="348"/>
    </row>
    <row r="1198" spans="1:5" ht="15.75">
      <c r="A1198" s="151"/>
      <c r="B1198" s="346"/>
      <c r="C1198" s="108"/>
      <c r="D1198" s="108"/>
      <c r="E1198" s="348"/>
    </row>
    <row r="1199" spans="1:5" ht="15.75">
      <c r="A1199" s="151"/>
      <c r="B1199" s="346"/>
      <c r="C1199" s="108"/>
      <c r="D1199" s="108"/>
      <c r="E1199" s="348"/>
    </row>
    <row r="1200" spans="1:5" ht="15.75">
      <c r="A1200" s="151"/>
      <c r="B1200" s="346"/>
      <c r="C1200" s="108"/>
      <c r="D1200" s="108"/>
      <c r="E1200" s="348"/>
    </row>
    <row r="1201" spans="1:5" ht="15.75">
      <c r="A1201" s="151"/>
      <c r="B1201" s="346"/>
      <c r="C1201" s="108"/>
      <c r="D1201" s="108"/>
      <c r="E1201" s="348"/>
    </row>
    <row r="1202" spans="1:5" ht="15.75">
      <c r="A1202" s="151"/>
      <c r="B1202" s="346"/>
      <c r="C1202" s="108"/>
      <c r="D1202" s="108"/>
      <c r="E1202" s="348"/>
    </row>
    <row r="1203" spans="1:5" ht="15.75">
      <c r="A1203" s="151"/>
      <c r="B1203" s="346"/>
      <c r="C1203" s="108"/>
      <c r="D1203" s="108"/>
      <c r="E1203" s="348"/>
    </row>
    <row r="1204" spans="1:5" ht="15.75">
      <c r="A1204" s="151"/>
      <c r="B1204" s="346"/>
      <c r="C1204" s="108"/>
      <c r="D1204" s="108"/>
      <c r="E1204" s="348"/>
    </row>
    <row r="1205" spans="1:5" ht="15.75">
      <c r="A1205" s="151"/>
      <c r="B1205" s="346"/>
      <c r="C1205" s="108"/>
      <c r="D1205" s="108"/>
      <c r="E1205" s="348"/>
    </row>
    <row r="1206" spans="1:5" ht="15.75">
      <c r="A1206" s="151"/>
      <c r="B1206" s="346"/>
      <c r="C1206" s="108"/>
      <c r="D1206" s="108"/>
      <c r="E1206" s="348"/>
    </row>
    <row r="1207" spans="1:5" ht="15.75">
      <c r="A1207" s="151"/>
      <c r="B1207" s="346"/>
      <c r="C1207" s="108"/>
      <c r="D1207" s="108"/>
      <c r="E1207" s="348"/>
    </row>
    <row r="1208" spans="1:5" ht="15.75">
      <c r="A1208" s="151"/>
      <c r="B1208" s="346"/>
      <c r="C1208" s="108"/>
      <c r="D1208" s="108"/>
      <c r="E1208" s="348"/>
    </row>
    <row r="1209" spans="1:5" ht="15.75">
      <c r="A1209" s="151"/>
      <c r="B1209" s="346"/>
      <c r="C1209" s="108"/>
      <c r="D1209" s="108"/>
      <c r="E1209" s="348"/>
    </row>
    <row r="1210" spans="1:5" ht="15.75">
      <c r="A1210" s="151"/>
      <c r="B1210" s="346"/>
      <c r="C1210" s="108"/>
      <c r="D1210" s="108"/>
      <c r="E1210" s="348"/>
    </row>
    <row r="1211" spans="1:5" ht="15.75">
      <c r="A1211" s="151"/>
      <c r="B1211" s="346"/>
      <c r="C1211" s="108"/>
      <c r="D1211" s="108"/>
      <c r="E1211" s="348"/>
    </row>
    <row r="1212" spans="1:5" ht="15.75">
      <c r="A1212" s="151"/>
      <c r="B1212" s="346"/>
      <c r="C1212" s="108"/>
      <c r="D1212" s="108"/>
      <c r="E1212" s="348"/>
    </row>
    <row r="1213" spans="1:5" ht="15.75">
      <c r="A1213" s="151"/>
      <c r="B1213" s="346"/>
      <c r="C1213" s="108"/>
      <c r="D1213" s="108"/>
      <c r="E1213" s="348"/>
    </row>
    <row r="1214" spans="1:5" ht="15.75">
      <c r="A1214" s="151"/>
      <c r="B1214" s="346"/>
      <c r="C1214" s="108"/>
      <c r="D1214" s="108"/>
      <c r="E1214" s="348"/>
    </row>
    <row r="1215" spans="1:5" ht="15.75">
      <c r="A1215" s="151"/>
      <c r="B1215" s="346"/>
      <c r="C1215" s="108"/>
      <c r="D1215" s="108"/>
      <c r="E1215" s="348"/>
    </row>
    <row r="1216" spans="1:5" ht="15.75">
      <c r="A1216" s="151"/>
      <c r="B1216" s="346"/>
      <c r="C1216" s="108"/>
      <c r="D1216" s="108"/>
      <c r="E1216" s="348"/>
    </row>
    <row r="1217" spans="1:5" ht="15.75">
      <c r="A1217" s="151"/>
      <c r="B1217" s="346"/>
      <c r="C1217" s="108"/>
      <c r="D1217" s="108"/>
      <c r="E1217" s="348"/>
    </row>
    <row r="1218" spans="1:5" ht="15.75">
      <c r="A1218" s="151"/>
      <c r="B1218" s="346"/>
      <c r="C1218" s="108"/>
      <c r="D1218" s="108"/>
      <c r="E1218" s="348"/>
    </row>
    <row r="1219" spans="1:5" ht="15.75">
      <c r="A1219" s="151"/>
      <c r="B1219" s="346"/>
      <c r="C1219" s="108"/>
      <c r="D1219" s="108"/>
      <c r="E1219" s="348"/>
    </row>
    <row r="1220" spans="1:5" ht="15.75">
      <c r="A1220" s="151"/>
      <c r="B1220" s="346"/>
      <c r="C1220" s="108"/>
      <c r="D1220" s="108"/>
      <c r="E1220" s="348"/>
    </row>
    <row r="1221" spans="1:5" ht="15.75">
      <c r="A1221" s="151"/>
      <c r="B1221" s="346"/>
      <c r="C1221" s="108"/>
      <c r="D1221" s="108"/>
      <c r="E1221" s="348"/>
    </row>
    <row r="1222" spans="1:5" ht="15.75">
      <c r="A1222" s="151"/>
      <c r="B1222" s="346"/>
      <c r="C1222" s="108"/>
      <c r="D1222" s="108"/>
      <c r="E1222" s="348"/>
    </row>
    <row r="1223" spans="1:5" ht="15.75">
      <c r="A1223" s="151"/>
      <c r="B1223" s="346"/>
      <c r="C1223" s="108"/>
      <c r="D1223" s="108"/>
      <c r="E1223" s="348"/>
    </row>
    <row r="1224" spans="1:5" ht="15.75">
      <c r="A1224" s="151"/>
      <c r="B1224" s="346"/>
      <c r="C1224" s="108"/>
      <c r="D1224" s="108"/>
      <c r="E1224" s="348"/>
    </row>
    <row r="1225" spans="1:5" ht="15.75">
      <c r="A1225" s="151"/>
      <c r="B1225" s="346"/>
      <c r="C1225" s="108"/>
      <c r="D1225" s="108"/>
      <c r="E1225" s="348"/>
    </row>
    <row r="1226" spans="1:5" ht="15.75">
      <c r="A1226" s="151"/>
      <c r="B1226" s="346"/>
      <c r="C1226" s="108"/>
      <c r="D1226" s="108"/>
      <c r="E1226" s="348"/>
    </row>
    <row r="1227" spans="1:5" ht="15.75">
      <c r="A1227" s="151"/>
      <c r="B1227" s="346"/>
      <c r="C1227" s="108"/>
      <c r="D1227" s="108"/>
      <c r="E1227" s="348"/>
    </row>
    <row r="1228" spans="1:5" ht="15.75">
      <c r="A1228" s="151"/>
      <c r="B1228" s="346"/>
      <c r="C1228" s="108"/>
      <c r="D1228" s="108"/>
      <c r="E1228" s="348"/>
    </row>
    <row r="1229" spans="1:5" ht="15.75">
      <c r="A1229" s="151"/>
      <c r="B1229" s="346"/>
      <c r="C1229" s="108"/>
      <c r="D1229" s="108"/>
      <c r="E1229" s="348"/>
    </row>
    <row r="1230" spans="1:5" ht="15.75">
      <c r="A1230" s="151"/>
      <c r="B1230" s="346"/>
      <c r="C1230" s="108"/>
      <c r="D1230" s="108"/>
      <c r="E1230" s="348"/>
    </row>
    <row r="1231" spans="1:5" ht="15.75">
      <c r="A1231" s="151"/>
      <c r="B1231" s="346"/>
      <c r="C1231" s="108"/>
      <c r="D1231" s="108"/>
      <c r="E1231" s="348"/>
    </row>
    <row r="1232" spans="1:5" ht="15.75">
      <c r="A1232" s="151"/>
      <c r="B1232" s="346"/>
      <c r="C1232" s="108"/>
      <c r="D1232" s="108"/>
      <c r="E1232" s="348"/>
    </row>
    <row r="1233" spans="1:5" ht="15.75">
      <c r="A1233" s="151"/>
      <c r="B1233" s="346"/>
      <c r="C1233" s="108"/>
      <c r="D1233" s="108"/>
      <c r="E1233" s="348"/>
    </row>
    <row r="1234" spans="1:5" ht="15.75">
      <c r="A1234" s="151"/>
      <c r="B1234" s="346"/>
      <c r="C1234" s="108"/>
      <c r="D1234" s="108"/>
      <c r="E1234" s="348"/>
    </row>
    <row r="1235" spans="1:5" ht="15.75">
      <c r="A1235" s="151"/>
      <c r="B1235" s="346"/>
      <c r="C1235" s="108"/>
      <c r="D1235" s="108"/>
      <c r="E1235" s="348"/>
    </row>
    <row r="1236" spans="1:5" ht="15.75">
      <c r="A1236" s="151"/>
      <c r="B1236" s="346"/>
      <c r="C1236" s="108"/>
      <c r="D1236" s="108"/>
      <c r="E1236" s="348"/>
    </row>
    <row r="1237" spans="1:5" ht="15.75">
      <c r="A1237" s="151"/>
      <c r="B1237" s="346"/>
      <c r="C1237" s="108"/>
      <c r="D1237" s="108"/>
      <c r="E1237" s="348"/>
    </row>
    <row r="1238" spans="1:5" ht="15.75">
      <c r="A1238" s="151"/>
      <c r="B1238" s="346"/>
      <c r="C1238" s="108"/>
      <c r="D1238" s="108"/>
      <c r="E1238" s="348"/>
    </row>
    <row r="1239" spans="1:5" ht="15.75">
      <c r="A1239" s="151"/>
      <c r="B1239" s="346"/>
      <c r="C1239" s="108"/>
      <c r="D1239" s="108"/>
      <c r="E1239" s="348"/>
    </row>
    <row r="1240" spans="1:5" ht="15.75">
      <c r="A1240" s="151"/>
      <c r="B1240" s="346"/>
      <c r="C1240" s="108"/>
      <c r="D1240" s="108"/>
      <c r="E1240" s="348"/>
    </row>
    <row r="1241" spans="1:5" ht="15.75">
      <c r="A1241" s="151"/>
      <c r="B1241" s="346"/>
      <c r="C1241" s="108"/>
      <c r="D1241" s="108"/>
      <c r="E1241" s="348"/>
    </row>
    <row r="1242" spans="1:5" ht="15.75">
      <c r="A1242" s="151"/>
      <c r="B1242" s="346"/>
      <c r="C1242" s="108"/>
      <c r="D1242" s="108"/>
      <c r="E1242" s="348"/>
    </row>
    <row r="1243" spans="1:5" ht="15.75">
      <c r="A1243" s="151"/>
      <c r="B1243" s="346"/>
      <c r="C1243" s="108"/>
      <c r="D1243" s="108"/>
      <c r="E1243" s="348"/>
    </row>
    <row r="1244" spans="1:5" ht="15.75">
      <c r="A1244" s="151"/>
      <c r="B1244" s="346"/>
      <c r="C1244" s="108"/>
      <c r="D1244" s="108"/>
      <c r="E1244" s="348"/>
    </row>
    <row r="1245" spans="1:5" ht="15.75">
      <c r="A1245" s="151"/>
      <c r="B1245" s="346"/>
      <c r="C1245" s="108"/>
      <c r="D1245" s="108"/>
      <c r="E1245" s="348"/>
    </row>
    <row r="1246" spans="1:5" ht="15.75">
      <c r="A1246" s="151"/>
      <c r="B1246" s="346"/>
      <c r="C1246" s="108"/>
      <c r="D1246" s="108"/>
      <c r="E1246" s="348"/>
    </row>
    <row r="1247" spans="1:5" ht="15.75">
      <c r="A1247" s="151"/>
      <c r="B1247" s="346"/>
      <c r="C1247" s="108"/>
      <c r="D1247" s="108"/>
      <c r="E1247" s="348"/>
    </row>
    <row r="1248" spans="1:5" ht="15.75">
      <c r="A1248" s="151"/>
      <c r="B1248" s="346"/>
      <c r="C1248" s="108"/>
      <c r="D1248" s="108"/>
      <c r="E1248" s="348"/>
    </row>
    <row r="1249" spans="1:5" ht="15.75">
      <c r="A1249" s="151"/>
      <c r="B1249" s="346"/>
      <c r="C1249" s="108"/>
      <c r="D1249" s="108"/>
      <c r="E1249" s="348"/>
    </row>
    <row r="1250" spans="1:5" ht="15.75">
      <c r="A1250" s="151"/>
      <c r="B1250" s="346"/>
      <c r="C1250" s="108"/>
      <c r="D1250" s="108"/>
      <c r="E1250" s="348"/>
    </row>
    <row r="1251" spans="1:5" ht="15.75">
      <c r="A1251" s="151"/>
      <c r="B1251" s="346"/>
      <c r="C1251" s="108"/>
      <c r="D1251" s="108"/>
      <c r="E1251" s="348"/>
    </row>
    <row r="1252" spans="1:5" ht="15.75">
      <c r="A1252" s="151"/>
      <c r="B1252" s="346"/>
      <c r="C1252" s="108"/>
      <c r="D1252" s="108"/>
      <c r="E1252" s="348"/>
    </row>
    <row r="1253" spans="1:5" ht="15.75">
      <c r="A1253" s="151"/>
      <c r="B1253" s="346"/>
      <c r="C1253" s="108"/>
      <c r="D1253" s="108"/>
      <c r="E1253" s="348"/>
    </row>
    <row r="1254" spans="1:5" ht="15.75">
      <c r="A1254" s="151"/>
      <c r="B1254" s="346"/>
      <c r="C1254" s="108"/>
      <c r="D1254" s="108"/>
      <c r="E1254" s="348"/>
    </row>
    <row r="1255" spans="1:5" ht="15.75">
      <c r="A1255" s="151"/>
      <c r="B1255" s="346"/>
      <c r="C1255" s="108"/>
      <c r="D1255" s="108"/>
      <c r="E1255" s="348"/>
    </row>
    <row r="1256" spans="1:5" ht="15.75">
      <c r="A1256" s="151"/>
      <c r="B1256" s="346"/>
      <c r="C1256" s="108"/>
      <c r="D1256" s="108"/>
      <c r="E1256" s="348"/>
    </row>
    <row r="1257" spans="1:5" ht="15.75">
      <c r="A1257" s="151"/>
      <c r="B1257" s="346"/>
      <c r="C1257" s="108"/>
      <c r="D1257" s="108"/>
      <c r="E1257" s="348"/>
    </row>
    <row r="1258" spans="1:5" ht="15.75">
      <c r="A1258" s="151"/>
      <c r="B1258" s="346"/>
      <c r="C1258" s="108"/>
      <c r="D1258" s="108"/>
      <c r="E1258" s="348"/>
    </row>
    <row r="1259" spans="1:5" ht="15.75">
      <c r="A1259" s="151"/>
      <c r="B1259" s="346"/>
      <c r="C1259" s="108"/>
      <c r="D1259" s="108"/>
      <c r="E1259" s="348"/>
    </row>
    <row r="1260" spans="1:5" ht="15.75">
      <c r="A1260" s="151"/>
      <c r="B1260" s="346"/>
      <c r="C1260" s="108"/>
      <c r="D1260" s="108"/>
      <c r="E1260" s="348"/>
    </row>
    <row r="1261" spans="1:5" ht="15.75">
      <c r="A1261" s="151"/>
      <c r="B1261" s="346"/>
      <c r="C1261" s="108"/>
      <c r="D1261" s="108"/>
      <c r="E1261" s="348"/>
    </row>
    <row r="1262" spans="1:5" ht="15.75">
      <c r="A1262" s="151"/>
      <c r="B1262" s="346"/>
      <c r="C1262" s="108"/>
      <c r="D1262" s="108"/>
      <c r="E1262" s="348"/>
    </row>
    <row r="1263" spans="1:5" ht="15.75">
      <c r="A1263" s="151"/>
      <c r="B1263" s="346"/>
      <c r="C1263" s="108"/>
      <c r="D1263" s="108"/>
      <c r="E1263" s="348"/>
    </row>
    <row r="1264" spans="1:5" ht="15.75">
      <c r="A1264" s="151"/>
      <c r="B1264" s="346"/>
      <c r="C1264" s="108"/>
      <c r="D1264" s="108"/>
      <c r="E1264" s="348"/>
    </row>
    <row r="1265" spans="1:5" ht="15.75">
      <c r="A1265" s="151"/>
      <c r="B1265" s="346"/>
      <c r="C1265" s="108"/>
      <c r="D1265" s="108"/>
      <c r="E1265" s="348"/>
    </row>
    <row r="1266" spans="1:5" ht="15.75">
      <c r="A1266" s="151"/>
      <c r="B1266" s="346"/>
      <c r="C1266" s="108"/>
      <c r="D1266" s="108"/>
      <c r="E1266" s="348"/>
    </row>
    <row r="1267" spans="1:5" ht="15.75">
      <c r="A1267" s="151"/>
      <c r="B1267" s="346"/>
      <c r="C1267" s="108"/>
      <c r="D1267" s="108"/>
      <c r="E1267" s="348"/>
    </row>
    <row r="1268" spans="1:5" ht="15.75">
      <c r="A1268" s="151"/>
      <c r="B1268" s="346"/>
      <c r="C1268" s="108"/>
      <c r="D1268" s="108"/>
      <c r="E1268" s="348"/>
    </row>
    <row r="1269" spans="1:5" ht="15.75">
      <c r="A1269" s="151"/>
      <c r="B1269" s="346"/>
      <c r="C1269" s="108"/>
      <c r="D1269" s="108"/>
      <c r="E1269" s="348"/>
    </row>
    <row r="1270" spans="1:5" ht="15.75">
      <c r="A1270" s="151"/>
      <c r="B1270" s="346"/>
      <c r="C1270" s="108"/>
      <c r="D1270" s="108"/>
      <c r="E1270" s="348"/>
    </row>
    <row r="1271" spans="1:5" ht="15.75">
      <c r="A1271" s="151"/>
      <c r="B1271" s="346"/>
      <c r="C1271" s="108"/>
      <c r="D1271" s="108"/>
      <c r="E1271" s="348"/>
    </row>
    <row r="1272" spans="1:5" ht="15.75">
      <c r="A1272" s="151"/>
      <c r="B1272" s="346"/>
      <c r="C1272" s="108"/>
      <c r="D1272" s="108"/>
      <c r="E1272" s="348"/>
    </row>
    <row r="1273" spans="1:5" ht="15.75">
      <c r="A1273" s="151"/>
      <c r="B1273" s="346"/>
      <c r="C1273" s="108"/>
      <c r="D1273" s="108"/>
      <c r="E1273" s="348"/>
    </row>
    <row r="1274" spans="1:5" ht="15.75">
      <c r="A1274" s="151"/>
      <c r="B1274" s="346"/>
      <c r="C1274" s="108"/>
      <c r="D1274" s="108"/>
      <c r="E1274" s="348"/>
    </row>
    <row r="1275" spans="1:5" ht="15.75">
      <c r="A1275" s="151"/>
      <c r="B1275" s="346"/>
      <c r="C1275" s="108"/>
      <c r="D1275" s="108"/>
      <c r="E1275" s="348"/>
    </row>
    <row r="1276" spans="1:5" ht="15.75">
      <c r="A1276" s="151"/>
      <c r="B1276" s="346"/>
      <c r="C1276" s="108"/>
      <c r="D1276" s="108"/>
      <c r="E1276" s="348"/>
    </row>
    <row r="1277" spans="1:5" ht="15.75">
      <c r="A1277" s="151"/>
      <c r="B1277" s="346"/>
      <c r="C1277" s="108"/>
      <c r="D1277" s="108"/>
      <c r="E1277" s="348"/>
    </row>
    <row r="1278" spans="1:5" ht="15.75">
      <c r="A1278" s="151"/>
      <c r="B1278" s="346"/>
      <c r="C1278" s="108"/>
      <c r="D1278" s="108"/>
      <c r="E1278" s="348"/>
    </row>
    <row r="1279" spans="1:5" ht="15.75">
      <c r="A1279" s="151"/>
      <c r="B1279" s="346"/>
      <c r="C1279" s="108"/>
      <c r="D1279" s="108"/>
      <c r="E1279" s="348"/>
    </row>
    <row r="1280" spans="1:5" ht="15.75">
      <c r="A1280" s="151"/>
      <c r="B1280" s="346"/>
      <c r="C1280" s="108"/>
      <c r="D1280" s="108"/>
      <c r="E1280" s="348"/>
    </row>
    <row r="1281" spans="1:5" ht="15.75">
      <c r="A1281" s="151"/>
      <c r="B1281" s="346"/>
      <c r="C1281" s="108"/>
      <c r="D1281" s="108"/>
      <c r="E1281" s="348"/>
    </row>
    <row r="1282" spans="1:5" ht="15.75">
      <c r="A1282" s="151"/>
      <c r="B1282" s="346"/>
      <c r="C1282" s="108"/>
      <c r="D1282" s="108"/>
      <c r="E1282" s="348"/>
    </row>
    <row r="1283" spans="1:5" ht="15.75">
      <c r="A1283" s="151"/>
      <c r="B1283" s="346"/>
      <c r="C1283" s="108"/>
      <c r="D1283" s="108"/>
      <c r="E1283" s="348"/>
    </row>
    <row r="1284" spans="1:5" ht="15.75">
      <c r="A1284" s="151"/>
      <c r="B1284" s="346"/>
      <c r="C1284" s="108"/>
      <c r="D1284" s="108"/>
      <c r="E1284" s="348"/>
    </row>
    <row r="1285" spans="1:5" ht="15.75">
      <c r="A1285" s="151"/>
      <c r="B1285" s="346"/>
      <c r="C1285" s="108"/>
      <c r="D1285" s="108"/>
      <c r="E1285" s="348"/>
    </row>
    <row r="1286" spans="1:5" ht="15.75">
      <c r="A1286" s="151"/>
      <c r="B1286" s="346"/>
      <c r="C1286" s="108"/>
      <c r="D1286" s="108"/>
      <c r="E1286" s="348"/>
    </row>
    <row r="1287" spans="1:5" ht="15.75">
      <c r="A1287" s="151"/>
      <c r="B1287" s="346"/>
      <c r="C1287" s="108"/>
      <c r="D1287" s="108"/>
      <c r="E1287" s="348"/>
    </row>
    <row r="1288" spans="1:5" ht="15.75">
      <c r="A1288" s="151"/>
      <c r="B1288" s="346"/>
      <c r="C1288" s="108"/>
      <c r="D1288" s="108"/>
      <c r="E1288" s="348"/>
    </row>
    <row r="1289" spans="1:5" ht="15.75">
      <c r="A1289" s="151"/>
      <c r="B1289" s="346"/>
      <c r="C1289" s="108"/>
      <c r="D1289" s="108"/>
      <c r="E1289" s="348"/>
    </row>
    <row r="1290" spans="1:5" ht="15.75">
      <c r="A1290" s="151"/>
      <c r="B1290" s="346"/>
      <c r="C1290" s="108"/>
      <c r="D1290" s="108"/>
      <c r="E1290" s="348"/>
    </row>
    <row r="1291" spans="1:5" ht="15.75">
      <c r="A1291" s="151"/>
      <c r="B1291" s="346"/>
      <c r="C1291" s="108"/>
      <c r="D1291" s="108"/>
      <c r="E1291" s="348"/>
    </row>
    <row r="1292" spans="1:5" ht="15.75">
      <c r="A1292" s="151"/>
      <c r="B1292" s="346"/>
      <c r="C1292" s="108"/>
      <c r="D1292" s="108"/>
      <c r="E1292" s="348"/>
    </row>
    <row r="1293" spans="1:5" ht="15.75">
      <c r="A1293" s="151"/>
      <c r="B1293" s="346"/>
      <c r="C1293" s="108"/>
      <c r="D1293" s="108"/>
      <c r="E1293" s="348"/>
    </row>
    <row r="1294" spans="1:5" ht="15.75">
      <c r="A1294" s="151"/>
      <c r="B1294" s="346"/>
      <c r="C1294" s="108"/>
      <c r="D1294" s="108"/>
      <c r="E1294" s="348"/>
    </row>
    <row r="1295" spans="1:5" ht="15.75">
      <c r="A1295" s="151"/>
      <c r="B1295" s="346"/>
      <c r="C1295" s="108"/>
      <c r="D1295" s="108"/>
      <c r="E1295" s="348"/>
    </row>
    <row r="1296" spans="1:5" ht="15.75">
      <c r="A1296" s="151"/>
      <c r="B1296" s="346"/>
      <c r="C1296" s="108"/>
      <c r="D1296" s="108"/>
      <c r="E1296" s="348"/>
    </row>
    <row r="1297" spans="1:5" ht="15.75">
      <c r="A1297" s="151"/>
      <c r="B1297" s="346"/>
      <c r="C1297" s="108"/>
      <c r="D1297" s="108"/>
      <c r="E1297" s="348"/>
    </row>
    <row r="1298" spans="1:5" ht="15.75">
      <c r="A1298" s="151"/>
      <c r="B1298" s="346"/>
      <c r="C1298" s="108"/>
      <c r="D1298" s="108"/>
      <c r="E1298" s="348"/>
    </row>
    <row r="1299" spans="1:5" ht="15.75">
      <c r="A1299" s="151"/>
      <c r="B1299" s="346"/>
      <c r="C1299" s="108"/>
      <c r="D1299" s="108"/>
      <c r="E1299" s="348"/>
    </row>
    <row r="1300" spans="1:5" ht="15.75">
      <c r="A1300" s="151"/>
      <c r="B1300" s="346"/>
      <c r="C1300" s="108"/>
      <c r="D1300" s="108"/>
      <c r="E1300" s="348"/>
    </row>
    <row r="1301" spans="1:5" ht="15.75">
      <c r="A1301" s="151"/>
      <c r="B1301" s="346"/>
      <c r="C1301" s="108"/>
      <c r="D1301" s="108"/>
      <c r="E1301" s="348"/>
    </row>
    <row r="1302" spans="1:5" ht="15.75">
      <c r="A1302" s="151"/>
      <c r="B1302" s="346"/>
      <c r="C1302" s="108"/>
      <c r="D1302" s="108"/>
      <c r="E1302" s="348"/>
    </row>
    <row r="1303" spans="1:5" ht="15.75">
      <c r="A1303" s="151"/>
      <c r="B1303" s="346"/>
      <c r="C1303" s="108"/>
      <c r="D1303" s="108"/>
      <c r="E1303" s="348"/>
    </row>
    <row r="1304" spans="1:5" ht="15.75">
      <c r="A1304" s="151"/>
      <c r="B1304" s="346"/>
      <c r="C1304" s="108"/>
      <c r="D1304" s="108"/>
      <c r="E1304" s="348"/>
    </row>
    <row r="1305" spans="1:5" ht="15.75">
      <c r="A1305" s="151"/>
      <c r="B1305" s="346"/>
      <c r="C1305" s="108"/>
      <c r="D1305" s="108"/>
      <c r="E1305" s="348"/>
    </row>
    <row r="1306" spans="1:5" ht="15.75">
      <c r="A1306" s="151"/>
      <c r="B1306" s="346"/>
      <c r="C1306" s="108"/>
      <c r="D1306" s="108"/>
      <c r="E1306" s="348"/>
    </row>
    <row r="1307" spans="1:5" ht="15.75">
      <c r="A1307" s="151"/>
      <c r="B1307" s="346"/>
      <c r="C1307" s="108"/>
      <c r="D1307" s="108"/>
      <c r="E1307" s="348"/>
    </row>
    <row r="1308" spans="1:5" ht="15.75">
      <c r="A1308" s="151"/>
      <c r="B1308" s="346"/>
      <c r="C1308" s="108"/>
      <c r="D1308" s="108"/>
      <c r="E1308" s="348"/>
    </row>
    <row r="1309" spans="1:5" ht="15.75">
      <c r="A1309" s="151"/>
      <c r="B1309" s="346"/>
      <c r="C1309" s="108"/>
      <c r="D1309" s="108"/>
      <c r="E1309" s="348"/>
    </row>
    <row r="1310" spans="1:5" ht="15.75">
      <c r="A1310" s="151"/>
      <c r="B1310" s="346"/>
      <c r="C1310" s="108"/>
      <c r="D1310" s="108"/>
      <c r="E1310" s="348"/>
    </row>
    <row r="1311" spans="1:5" ht="15.75">
      <c r="A1311" s="151"/>
      <c r="B1311" s="346"/>
      <c r="C1311" s="108"/>
      <c r="D1311" s="108"/>
      <c r="E1311" s="348"/>
    </row>
    <row r="1312" spans="1:5" ht="15.75">
      <c r="A1312" s="151"/>
      <c r="B1312" s="346"/>
      <c r="C1312" s="108"/>
      <c r="D1312" s="108"/>
      <c r="E1312" s="348"/>
    </row>
    <row r="1313" spans="1:5" ht="15.75">
      <c r="A1313" s="151"/>
      <c r="B1313" s="346"/>
      <c r="C1313" s="108"/>
      <c r="D1313" s="108"/>
      <c r="E1313" s="348"/>
    </row>
    <row r="1314" spans="1:5" ht="15.75">
      <c r="A1314" s="151"/>
      <c r="B1314" s="346"/>
      <c r="C1314" s="108"/>
      <c r="D1314" s="108"/>
      <c r="E1314" s="348"/>
    </row>
    <row r="1315" spans="1:5" ht="15.75">
      <c r="A1315" s="151"/>
      <c r="B1315" s="346"/>
      <c r="C1315" s="108"/>
      <c r="D1315" s="108"/>
      <c r="E1315" s="348"/>
    </row>
    <row r="1316" spans="1:5" ht="15.75">
      <c r="A1316" s="151"/>
      <c r="B1316" s="346"/>
      <c r="C1316" s="108"/>
      <c r="D1316" s="108"/>
      <c r="E1316" s="348"/>
    </row>
    <row r="1317" spans="1:5" ht="15.75">
      <c r="A1317" s="151"/>
      <c r="B1317" s="346"/>
      <c r="C1317" s="108"/>
      <c r="D1317" s="108"/>
      <c r="E1317" s="348"/>
    </row>
    <row r="1318" spans="1:5" ht="15.75">
      <c r="A1318" s="151"/>
      <c r="B1318" s="346"/>
      <c r="C1318" s="108"/>
      <c r="D1318" s="108"/>
      <c r="E1318" s="348"/>
    </row>
    <row r="1319" spans="1:5" ht="15.75">
      <c r="A1319" s="151"/>
      <c r="B1319" s="346"/>
      <c r="C1319" s="108"/>
      <c r="D1319" s="108"/>
      <c r="E1319" s="348"/>
    </row>
    <row r="1320" spans="1:5" ht="15.75">
      <c r="A1320" s="151"/>
      <c r="B1320" s="346"/>
      <c r="C1320" s="108"/>
      <c r="D1320" s="108"/>
      <c r="E1320" s="348"/>
    </row>
    <row r="1321" spans="1:5" ht="15.75">
      <c r="A1321" s="151"/>
      <c r="B1321" s="346"/>
      <c r="C1321" s="108"/>
      <c r="D1321" s="108"/>
      <c r="E1321" s="348"/>
    </row>
    <row r="1322" spans="1:5" ht="15.75">
      <c r="A1322" s="151"/>
      <c r="B1322" s="346"/>
      <c r="C1322" s="108"/>
      <c r="D1322" s="108"/>
      <c r="E1322" s="348"/>
    </row>
    <row r="1323" spans="1:5" ht="15.75">
      <c r="A1323" s="151"/>
      <c r="B1323" s="346"/>
      <c r="C1323" s="108"/>
      <c r="D1323" s="108"/>
      <c r="E1323" s="348"/>
    </row>
    <row r="1324" spans="1:5" ht="15.75">
      <c r="A1324" s="151"/>
      <c r="B1324" s="346"/>
      <c r="C1324" s="108"/>
      <c r="D1324" s="108"/>
      <c r="E1324" s="348"/>
    </row>
    <row r="1325" spans="1:5" ht="15.75">
      <c r="A1325" s="151"/>
      <c r="B1325" s="346"/>
      <c r="C1325" s="108"/>
      <c r="D1325" s="108"/>
      <c r="E1325" s="348"/>
    </row>
    <row r="1326" spans="1:5" ht="15.75">
      <c r="A1326" s="151"/>
      <c r="B1326" s="346"/>
      <c r="C1326" s="108"/>
      <c r="D1326" s="108"/>
      <c r="E1326" s="348"/>
    </row>
    <row r="1327" spans="1:5" ht="15.75">
      <c r="A1327" s="151"/>
      <c r="B1327" s="346"/>
      <c r="C1327" s="108"/>
      <c r="D1327" s="108"/>
      <c r="E1327" s="348"/>
    </row>
    <row r="1328" spans="1:5" ht="15.75">
      <c r="A1328" s="151"/>
      <c r="B1328" s="346"/>
      <c r="C1328" s="108"/>
      <c r="D1328" s="108"/>
      <c r="E1328" s="348"/>
    </row>
    <row r="1329" spans="1:5" ht="15.75">
      <c r="A1329" s="151"/>
      <c r="B1329" s="346"/>
      <c r="C1329" s="108"/>
      <c r="D1329" s="108"/>
      <c r="E1329" s="348"/>
    </row>
    <row r="1330" spans="1:5" ht="15.75">
      <c r="A1330" s="151"/>
      <c r="B1330" s="346"/>
      <c r="C1330" s="108"/>
      <c r="D1330" s="108"/>
      <c r="E1330" s="348"/>
    </row>
    <row r="1331" spans="1:5" ht="15.75">
      <c r="A1331" s="151"/>
      <c r="B1331" s="346"/>
      <c r="C1331" s="108"/>
      <c r="D1331" s="108"/>
      <c r="E1331" s="348"/>
    </row>
    <row r="1332" spans="1:5" ht="15.75">
      <c r="A1332" s="151"/>
      <c r="B1332" s="346"/>
      <c r="C1332" s="108"/>
      <c r="D1332" s="108"/>
      <c r="E1332" s="348"/>
    </row>
    <row r="1333" spans="1:5" ht="15.75">
      <c r="A1333" s="151"/>
      <c r="B1333" s="346"/>
      <c r="C1333" s="108"/>
      <c r="D1333" s="108"/>
      <c r="E1333" s="348"/>
    </row>
    <row r="1334" spans="1:5" ht="15.75">
      <c r="A1334" s="151"/>
      <c r="B1334" s="346"/>
      <c r="C1334" s="108"/>
      <c r="D1334" s="108"/>
      <c r="E1334" s="348"/>
    </row>
    <row r="1335" spans="1:5" ht="15.75">
      <c r="A1335" s="151"/>
      <c r="B1335" s="346"/>
      <c r="C1335" s="108"/>
      <c r="D1335" s="108"/>
      <c r="E1335" s="348"/>
    </row>
    <row r="1336" spans="1:5" ht="15.75">
      <c r="A1336" s="151"/>
      <c r="B1336" s="346"/>
      <c r="C1336" s="108"/>
      <c r="D1336" s="108"/>
      <c r="E1336" s="348"/>
    </row>
    <row r="1337" spans="1:5" ht="15.75">
      <c r="A1337" s="151"/>
      <c r="B1337" s="346"/>
      <c r="C1337" s="108"/>
      <c r="D1337" s="108"/>
      <c r="E1337" s="348"/>
    </row>
    <row r="1338" spans="1:5" ht="15.75">
      <c r="A1338" s="151"/>
      <c r="B1338" s="346"/>
      <c r="C1338" s="108"/>
      <c r="D1338" s="108"/>
      <c r="E1338" s="348"/>
    </row>
    <row r="1339" spans="1:5" ht="15.75">
      <c r="A1339" s="151"/>
      <c r="B1339" s="346"/>
      <c r="C1339" s="108"/>
      <c r="D1339" s="108"/>
      <c r="E1339" s="348"/>
    </row>
    <row r="1340" spans="1:5" ht="15.75">
      <c r="A1340" s="151"/>
      <c r="B1340" s="346"/>
      <c r="C1340" s="108"/>
      <c r="D1340" s="108"/>
      <c r="E1340" s="348"/>
    </row>
    <row r="1341" spans="1:5" ht="15.75">
      <c r="A1341" s="151"/>
      <c r="B1341" s="346"/>
      <c r="C1341" s="108"/>
      <c r="D1341" s="108"/>
      <c r="E1341" s="348"/>
    </row>
    <row r="1342" spans="1:5" ht="15.75">
      <c r="A1342" s="151"/>
      <c r="B1342" s="346"/>
      <c r="C1342" s="108"/>
      <c r="D1342" s="108"/>
      <c r="E1342" s="348"/>
    </row>
    <row r="1343" spans="1:5" ht="15.75">
      <c r="A1343" s="151"/>
      <c r="B1343" s="346"/>
      <c r="C1343" s="108"/>
      <c r="D1343" s="108"/>
      <c r="E1343" s="348"/>
    </row>
    <row r="1344" spans="1:5" ht="15.75">
      <c r="A1344" s="151"/>
      <c r="B1344" s="346"/>
      <c r="C1344" s="108"/>
      <c r="D1344" s="108"/>
      <c r="E1344" s="348"/>
    </row>
    <row r="1345" spans="1:5" ht="15.75">
      <c r="A1345" s="151"/>
      <c r="B1345" s="346"/>
      <c r="C1345" s="108"/>
      <c r="D1345" s="108"/>
      <c r="E1345" s="348"/>
    </row>
    <row r="1346" spans="1:5" ht="15.75">
      <c r="A1346" s="151"/>
      <c r="B1346" s="346"/>
      <c r="C1346" s="108"/>
      <c r="D1346" s="108"/>
      <c r="E1346" s="348"/>
    </row>
    <row r="1347" spans="1:5" ht="15.75">
      <c r="A1347" s="151"/>
      <c r="B1347" s="346"/>
      <c r="C1347" s="108"/>
      <c r="D1347" s="108"/>
      <c r="E1347" s="348"/>
    </row>
    <row r="1348" spans="1:5" ht="15.75">
      <c r="A1348" s="151"/>
      <c r="B1348" s="346"/>
      <c r="C1348" s="108"/>
      <c r="D1348" s="108"/>
      <c r="E1348" s="348"/>
    </row>
    <row r="1349" spans="1:5" ht="15.75">
      <c r="A1349" s="151"/>
      <c r="B1349" s="346"/>
      <c r="C1349" s="108"/>
      <c r="D1349" s="108"/>
      <c r="E1349" s="348"/>
    </row>
    <row r="1350" spans="1:5" ht="15.75">
      <c r="A1350" s="151"/>
      <c r="B1350" s="346"/>
      <c r="C1350" s="108"/>
      <c r="D1350" s="108"/>
      <c r="E1350" s="348"/>
    </row>
    <row r="1351" spans="1:5" ht="15.75">
      <c r="A1351" s="151"/>
      <c r="B1351" s="346"/>
      <c r="C1351" s="108"/>
      <c r="D1351" s="108"/>
      <c r="E1351" s="348"/>
    </row>
    <row r="1352" spans="1:5" ht="15.75">
      <c r="A1352" s="151"/>
      <c r="B1352" s="346"/>
      <c r="C1352" s="108"/>
      <c r="D1352" s="108"/>
      <c r="E1352" s="348"/>
    </row>
    <row r="1353" spans="1:5" ht="15.75">
      <c r="A1353" s="151"/>
      <c r="B1353" s="346"/>
      <c r="C1353" s="108"/>
      <c r="D1353" s="108"/>
      <c r="E1353" s="348"/>
    </row>
    <row r="1354" spans="1:5" ht="15.75">
      <c r="A1354" s="151"/>
      <c r="B1354" s="346"/>
      <c r="C1354" s="108"/>
      <c r="D1354" s="108"/>
      <c r="E1354" s="348"/>
    </row>
    <row r="1355" spans="1:5" ht="15.75">
      <c r="A1355" s="151"/>
      <c r="B1355" s="346"/>
      <c r="C1355" s="108"/>
      <c r="D1355" s="108"/>
      <c r="E1355" s="348"/>
    </row>
    <row r="1356" spans="1:5" ht="15.75">
      <c r="A1356" s="151"/>
      <c r="B1356" s="346"/>
      <c r="C1356" s="108"/>
      <c r="D1356" s="108"/>
      <c r="E1356" s="348"/>
    </row>
    <row r="1357" spans="1:5" ht="15.75">
      <c r="A1357" s="151"/>
      <c r="B1357" s="346"/>
      <c r="C1357" s="108"/>
      <c r="D1357" s="108"/>
      <c r="E1357" s="348"/>
    </row>
    <row r="1358" spans="1:5" ht="15.75">
      <c r="A1358" s="151"/>
      <c r="B1358" s="346"/>
      <c r="C1358" s="108"/>
      <c r="D1358" s="108"/>
      <c r="E1358" s="348"/>
    </row>
    <row r="1359" spans="1:5" ht="15.75">
      <c r="A1359" s="151"/>
      <c r="B1359" s="346"/>
      <c r="C1359" s="108"/>
      <c r="D1359" s="108"/>
      <c r="E1359" s="348"/>
    </row>
    <row r="1360" spans="1:5" ht="15.75">
      <c r="A1360" s="151"/>
      <c r="B1360" s="346"/>
      <c r="C1360" s="108"/>
      <c r="D1360" s="108"/>
      <c r="E1360" s="348"/>
    </row>
    <row r="1361" spans="1:5" ht="15.75">
      <c r="A1361" s="151"/>
      <c r="B1361" s="346"/>
      <c r="C1361" s="108"/>
      <c r="D1361" s="108"/>
      <c r="E1361" s="348"/>
    </row>
    <row r="1362" spans="1:5" ht="15.75">
      <c r="A1362" s="151"/>
      <c r="B1362" s="346"/>
      <c r="C1362" s="108"/>
      <c r="D1362" s="108"/>
      <c r="E1362" s="348"/>
    </row>
    <row r="1363" spans="1:5" ht="15.75">
      <c r="A1363" s="151"/>
      <c r="B1363" s="346"/>
      <c r="C1363" s="108"/>
      <c r="D1363" s="108"/>
      <c r="E1363" s="348"/>
    </row>
    <row r="1364" spans="1:5" ht="15.75">
      <c r="A1364" s="151"/>
      <c r="B1364" s="346"/>
      <c r="C1364" s="108"/>
      <c r="D1364" s="108"/>
      <c r="E1364" s="348"/>
    </row>
    <row r="1365" spans="1:5" ht="15.75">
      <c r="A1365" s="151"/>
      <c r="B1365" s="346"/>
      <c r="C1365" s="108"/>
      <c r="D1365" s="108"/>
      <c r="E1365" s="348"/>
    </row>
    <row r="1366" spans="1:5" ht="15.75">
      <c r="A1366" s="151"/>
      <c r="B1366" s="346"/>
      <c r="C1366" s="108"/>
      <c r="D1366" s="108"/>
      <c r="E1366" s="348"/>
    </row>
    <row r="1367" spans="1:5" ht="15.75">
      <c r="A1367" s="151"/>
      <c r="B1367" s="346"/>
      <c r="C1367" s="108"/>
      <c r="D1367" s="108"/>
      <c r="E1367" s="348"/>
    </row>
    <row r="1368" spans="1:5" ht="15.75">
      <c r="A1368" s="151"/>
      <c r="B1368" s="346"/>
      <c r="C1368" s="108"/>
      <c r="D1368" s="108"/>
      <c r="E1368" s="348"/>
    </row>
    <row r="1369" spans="1:5" ht="15.75">
      <c r="A1369" s="151"/>
      <c r="B1369" s="346"/>
      <c r="C1369" s="108"/>
      <c r="D1369" s="108"/>
      <c r="E1369" s="348"/>
    </row>
    <row r="1370" spans="1:5" ht="15.75">
      <c r="A1370" s="151"/>
      <c r="B1370" s="346"/>
      <c r="C1370" s="108"/>
      <c r="D1370" s="108"/>
      <c r="E1370" s="348"/>
    </row>
    <row r="1371" spans="1:5" ht="15.75">
      <c r="A1371" s="151"/>
      <c r="B1371" s="346"/>
      <c r="C1371" s="108"/>
      <c r="D1371" s="108"/>
      <c r="E1371" s="348"/>
    </row>
    <row r="1372" spans="1:5" ht="15.75">
      <c r="A1372" s="151"/>
      <c r="B1372" s="346"/>
      <c r="C1372" s="108"/>
      <c r="D1372" s="108"/>
      <c r="E1372" s="348"/>
    </row>
    <row r="1373" spans="1:5" ht="15.75">
      <c r="A1373" s="151"/>
      <c r="B1373" s="346"/>
      <c r="C1373" s="108"/>
      <c r="D1373" s="108"/>
      <c r="E1373" s="348"/>
    </row>
    <row r="1374" spans="1:5" ht="15.75">
      <c r="A1374" s="151"/>
      <c r="B1374" s="346"/>
      <c r="C1374" s="108"/>
      <c r="D1374" s="108"/>
      <c r="E1374" s="348"/>
    </row>
    <row r="1375" spans="1:5" ht="15.75">
      <c r="A1375" s="151"/>
      <c r="B1375" s="346"/>
      <c r="C1375" s="108"/>
      <c r="D1375" s="108"/>
      <c r="E1375" s="348"/>
    </row>
    <row r="1376" spans="1:5" ht="15.75">
      <c r="A1376" s="151"/>
      <c r="B1376" s="346"/>
      <c r="C1376" s="108"/>
      <c r="D1376" s="108"/>
      <c r="E1376" s="348"/>
    </row>
    <row r="1377" spans="1:5" ht="15.75">
      <c r="A1377" s="151"/>
      <c r="B1377" s="346"/>
      <c r="C1377" s="108"/>
      <c r="D1377" s="108"/>
      <c r="E1377" s="348"/>
    </row>
    <row r="1378" spans="1:5" ht="15.75">
      <c r="A1378" s="151"/>
      <c r="B1378" s="346"/>
      <c r="C1378" s="108"/>
      <c r="D1378" s="108"/>
      <c r="E1378" s="348"/>
    </row>
    <row r="1379" spans="1:5" ht="15.75">
      <c r="A1379" s="151"/>
      <c r="B1379" s="346"/>
      <c r="C1379" s="108"/>
      <c r="D1379" s="108"/>
      <c r="E1379" s="348"/>
    </row>
    <row r="1380" spans="1:5" ht="15.75">
      <c r="A1380" s="151"/>
      <c r="B1380" s="346"/>
      <c r="C1380" s="108"/>
      <c r="D1380" s="108"/>
      <c r="E1380" s="348"/>
    </row>
    <row r="1381" spans="1:5" ht="15.75">
      <c r="A1381" s="151"/>
      <c r="B1381" s="346"/>
      <c r="C1381" s="108"/>
      <c r="D1381" s="108"/>
      <c r="E1381" s="348"/>
    </row>
    <row r="1382" spans="1:5" ht="15.75">
      <c r="A1382" s="151"/>
      <c r="B1382" s="346"/>
      <c r="C1382" s="108"/>
      <c r="D1382" s="108"/>
      <c r="E1382" s="348"/>
    </row>
    <row r="1383" spans="1:5" ht="15.75">
      <c r="A1383" s="151"/>
      <c r="B1383" s="346"/>
      <c r="C1383" s="108"/>
      <c r="D1383" s="108"/>
      <c r="E1383" s="348"/>
    </row>
    <row r="1384" spans="1:5" ht="15.75">
      <c r="A1384" s="151"/>
      <c r="B1384" s="346"/>
      <c r="C1384" s="108"/>
      <c r="D1384" s="108"/>
      <c r="E1384" s="348"/>
    </row>
    <row r="1385" spans="1:5" ht="15.75">
      <c r="A1385" s="151"/>
      <c r="B1385" s="346"/>
      <c r="C1385" s="108"/>
      <c r="D1385" s="108"/>
      <c r="E1385" s="348"/>
    </row>
    <row r="1386" spans="1:5" ht="15.75">
      <c r="A1386" s="151"/>
      <c r="B1386" s="346"/>
      <c r="C1386" s="108"/>
      <c r="D1386" s="108"/>
      <c r="E1386" s="348"/>
    </row>
    <row r="1387" spans="1:5" ht="15.75">
      <c r="A1387" s="151"/>
      <c r="B1387" s="346"/>
      <c r="C1387" s="108"/>
      <c r="D1387" s="108"/>
      <c r="E1387" s="348"/>
    </row>
    <row r="1388" spans="1:5" ht="15.75">
      <c r="A1388" s="151"/>
      <c r="B1388" s="346"/>
      <c r="C1388" s="108"/>
      <c r="D1388" s="108"/>
      <c r="E1388" s="348"/>
    </row>
    <row r="1389" spans="1:5" ht="15.75">
      <c r="A1389" s="151"/>
      <c r="B1389" s="346"/>
      <c r="C1389" s="108"/>
      <c r="D1389" s="108"/>
      <c r="E1389" s="348"/>
    </row>
    <row r="1390" spans="1:5" ht="15.75">
      <c r="A1390" s="151"/>
      <c r="B1390" s="346"/>
      <c r="C1390" s="108"/>
      <c r="D1390" s="108"/>
      <c r="E1390" s="348"/>
    </row>
    <row r="1391" spans="1:5" ht="15.75">
      <c r="A1391" s="151"/>
      <c r="B1391" s="346"/>
      <c r="C1391" s="108"/>
      <c r="D1391" s="108"/>
      <c r="E1391" s="348"/>
    </row>
    <row r="1392" spans="1:5" ht="15.75">
      <c r="A1392" s="151"/>
      <c r="B1392" s="346"/>
      <c r="C1392" s="108"/>
      <c r="D1392" s="108"/>
      <c r="E1392" s="348"/>
    </row>
    <row r="1393" spans="1:5" ht="15.75">
      <c r="A1393" s="151"/>
      <c r="B1393" s="346"/>
      <c r="C1393" s="108"/>
      <c r="D1393" s="108"/>
      <c r="E1393" s="348"/>
    </row>
    <row r="1394" spans="1:5" ht="15.75">
      <c r="A1394" s="151"/>
      <c r="B1394" s="346"/>
      <c r="C1394" s="108"/>
      <c r="D1394" s="108"/>
      <c r="E1394" s="348"/>
    </row>
    <row r="1395" spans="1:5" ht="15.75">
      <c r="A1395" s="151"/>
      <c r="B1395" s="346"/>
      <c r="C1395" s="108"/>
      <c r="D1395" s="108"/>
      <c r="E1395" s="348"/>
    </row>
    <row r="1396" spans="1:5" ht="15.75">
      <c r="A1396" s="151"/>
      <c r="B1396" s="346"/>
      <c r="C1396" s="108"/>
      <c r="D1396" s="108"/>
      <c r="E1396" s="348"/>
    </row>
    <row r="1397" spans="1:5" ht="15.75">
      <c r="A1397" s="151"/>
      <c r="B1397" s="346"/>
      <c r="C1397" s="108"/>
      <c r="D1397" s="108"/>
      <c r="E1397" s="348"/>
    </row>
    <row r="1398" spans="1:5" ht="15.75">
      <c r="A1398" s="151"/>
      <c r="B1398" s="346"/>
      <c r="C1398" s="108"/>
      <c r="D1398" s="108"/>
      <c r="E1398" s="348"/>
    </row>
    <row r="1399" spans="1:5" ht="15.75">
      <c r="A1399" s="151"/>
      <c r="B1399" s="346"/>
      <c r="C1399" s="108"/>
      <c r="D1399" s="108"/>
      <c r="E1399" s="348"/>
    </row>
    <row r="1400" spans="1:5" ht="15.75">
      <c r="A1400" s="151"/>
      <c r="B1400" s="346"/>
      <c r="C1400" s="108"/>
      <c r="D1400" s="108"/>
      <c r="E1400" s="348"/>
    </row>
    <row r="1401" spans="1:5" ht="15.75">
      <c r="A1401" s="151"/>
      <c r="B1401" s="346"/>
      <c r="C1401" s="108"/>
      <c r="D1401" s="108"/>
      <c r="E1401" s="348"/>
    </row>
    <row r="1402" spans="1:5" ht="15.75">
      <c r="A1402" s="151"/>
      <c r="B1402" s="346"/>
      <c r="C1402" s="108"/>
      <c r="D1402" s="108"/>
      <c r="E1402" s="348"/>
    </row>
    <row r="1403" spans="1:5" ht="15.75">
      <c r="A1403" s="151"/>
      <c r="B1403" s="346"/>
      <c r="C1403" s="108"/>
      <c r="D1403" s="108"/>
      <c r="E1403" s="348"/>
    </row>
    <row r="1404" spans="1:5" ht="15.75">
      <c r="A1404" s="151"/>
      <c r="B1404" s="346"/>
      <c r="C1404" s="108"/>
      <c r="D1404" s="108"/>
      <c r="E1404" s="348"/>
    </row>
    <row r="1405" spans="1:5" ht="15.75">
      <c r="A1405" s="151"/>
      <c r="B1405" s="346"/>
      <c r="C1405" s="108"/>
      <c r="D1405" s="108"/>
      <c r="E1405" s="348"/>
    </row>
    <row r="1406" spans="1:5" ht="15.75">
      <c r="A1406" s="151"/>
      <c r="B1406" s="346"/>
      <c r="C1406" s="108"/>
      <c r="D1406" s="108"/>
      <c r="E1406" s="348"/>
    </row>
    <row r="1407" spans="1:5" ht="15.75">
      <c r="A1407" s="151"/>
      <c r="B1407" s="346"/>
      <c r="C1407" s="108"/>
      <c r="D1407" s="108"/>
      <c r="E1407" s="348"/>
    </row>
    <row r="1408" spans="1:5" ht="15.75">
      <c r="A1408" s="151"/>
      <c r="B1408" s="346"/>
      <c r="C1408" s="108"/>
      <c r="D1408" s="108"/>
      <c r="E1408" s="348"/>
    </row>
    <row r="1409" spans="1:5" ht="15.75">
      <c r="A1409" s="151"/>
      <c r="B1409" s="346"/>
      <c r="C1409" s="108"/>
      <c r="D1409" s="108"/>
      <c r="E1409" s="348"/>
    </row>
    <row r="1410" spans="1:5" ht="15.75">
      <c r="A1410" s="151"/>
      <c r="B1410" s="346"/>
      <c r="C1410" s="108"/>
      <c r="D1410" s="108"/>
      <c r="E1410" s="348"/>
    </row>
    <row r="1411" spans="1:5" ht="15.75">
      <c r="A1411" s="151"/>
      <c r="B1411" s="346"/>
      <c r="C1411" s="108"/>
      <c r="D1411" s="108"/>
      <c r="E1411" s="348"/>
    </row>
    <row r="1412" spans="1:5" ht="15.75">
      <c r="A1412" s="151"/>
      <c r="B1412" s="346"/>
      <c r="C1412" s="108"/>
      <c r="D1412" s="108"/>
      <c r="E1412" s="348"/>
    </row>
    <row r="1413" spans="1:5" ht="15.75">
      <c r="A1413" s="151"/>
      <c r="B1413" s="346"/>
      <c r="C1413" s="108"/>
      <c r="D1413" s="108"/>
      <c r="E1413" s="348"/>
    </row>
    <row r="1414" spans="1:5" ht="15.75">
      <c r="A1414" s="151"/>
      <c r="B1414" s="346"/>
      <c r="C1414" s="108"/>
      <c r="D1414" s="108"/>
      <c r="E1414" s="348"/>
    </row>
    <row r="1415" spans="1:5" ht="15.75">
      <c r="A1415" s="151"/>
      <c r="B1415" s="346"/>
      <c r="C1415" s="108"/>
      <c r="D1415" s="108"/>
      <c r="E1415" s="348"/>
    </row>
    <row r="1416" spans="1:5" ht="15.75">
      <c r="A1416" s="151"/>
      <c r="B1416" s="346"/>
      <c r="C1416" s="108"/>
      <c r="D1416" s="108"/>
      <c r="E1416" s="348"/>
    </row>
    <row r="1417" spans="1:5" ht="15.75">
      <c r="A1417" s="151"/>
      <c r="B1417" s="346"/>
      <c r="C1417" s="108"/>
      <c r="D1417" s="108"/>
      <c r="E1417" s="348"/>
    </row>
    <row r="1418" spans="1:5" ht="15.75">
      <c r="A1418" s="151"/>
      <c r="B1418" s="346"/>
      <c r="C1418" s="108"/>
      <c r="D1418" s="108"/>
      <c r="E1418" s="348"/>
    </row>
    <row r="1419" spans="1:5" ht="15.75">
      <c r="A1419" s="151"/>
      <c r="B1419" s="346"/>
      <c r="C1419" s="108"/>
      <c r="D1419" s="108"/>
      <c r="E1419" s="348"/>
    </row>
    <row r="1420" spans="1:5" ht="15.75">
      <c r="A1420" s="151"/>
      <c r="B1420" s="346"/>
      <c r="C1420" s="108"/>
      <c r="D1420" s="108"/>
      <c r="E1420" s="348"/>
    </row>
    <row r="1421" spans="1:5" ht="15.75">
      <c r="A1421" s="151"/>
      <c r="B1421" s="346"/>
      <c r="C1421" s="108"/>
      <c r="D1421" s="108"/>
      <c r="E1421" s="348"/>
    </row>
    <row r="1422" spans="1:5" ht="15.75">
      <c r="A1422" s="151"/>
      <c r="B1422" s="346"/>
      <c r="C1422" s="108"/>
      <c r="D1422" s="108"/>
      <c r="E1422" s="348"/>
    </row>
    <row r="1423" spans="1:5" ht="15.75">
      <c r="A1423" s="151"/>
      <c r="B1423" s="346"/>
      <c r="C1423" s="108"/>
      <c r="D1423" s="108"/>
      <c r="E1423" s="348"/>
    </row>
    <row r="1424" spans="1:5" ht="15.75">
      <c r="A1424" s="151"/>
      <c r="B1424" s="346"/>
      <c r="C1424" s="108"/>
      <c r="D1424" s="108"/>
      <c r="E1424" s="348"/>
    </row>
    <row r="1425" spans="1:5" ht="15.75">
      <c r="A1425" s="151"/>
      <c r="B1425" s="346"/>
      <c r="C1425" s="108"/>
      <c r="D1425" s="108"/>
      <c r="E1425" s="348"/>
    </row>
    <row r="1426" spans="1:5" ht="15.75">
      <c r="A1426" s="151"/>
      <c r="B1426" s="346"/>
      <c r="C1426" s="108"/>
      <c r="D1426" s="108"/>
      <c r="E1426" s="348"/>
    </row>
    <row r="1427" spans="1:5" ht="15.75">
      <c r="A1427" s="151"/>
      <c r="B1427" s="346"/>
      <c r="C1427" s="108"/>
      <c r="D1427" s="108"/>
      <c r="E1427" s="348"/>
    </row>
    <row r="1428" spans="1:5" ht="15.75">
      <c r="A1428" s="151"/>
      <c r="B1428" s="346"/>
      <c r="C1428" s="108"/>
      <c r="D1428" s="108"/>
      <c r="E1428" s="348"/>
    </row>
    <row r="1429" spans="1:5" ht="15.75">
      <c r="A1429" s="151"/>
      <c r="B1429" s="346"/>
      <c r="C1429" s="108"/>
      <c r="D1429" s="108"/>
      <c r="E1429" s="348"/>
    </row>
    <row r="1430" spans="1:5" ht="15.75">
      <c r="A1430" s="151"/>
      <c r="B1430" s="346"/>
      <c r="C1430" s="108"/>
      <c r="D1430" s="108"/>
      <c r="E1430" s="348"/>
    </row>
    <row r="1431" spans="1:5" ht="15.75">
      <c r="A1431" s="151"/>
      <c r="B1431" s="346"/>
      <c r="C1431" s="108"/>
      <c r="D1431" s="108"/>
      <c r="E1431" s="348"/>
    </row>
    <row r="1432" spans="1:5" ht="15.75">
      <c r="A1432" s="151"/>
      <c r="B1432" s="346"/>
      <c r="C1432" s="108"/>
      <c r="D1432" s="108"/>
      <c r="E1432" s="348"/>
    </row>
    <row r="1433" spans="1:5" ht="15.75">
      <c r="A1433" s="151"/>
      <c r="B1433" s="346"/>
      <c r="C1433" s="108"/>
      <c r="D1433" s="108"/>
      <c r="E1433" s="348"/>
    </row>
    <row r="1434" spans="1:5" ht="15.75">
      <c r="A1434" s="151"/>
      <c r="B1434" s="346"/>
      <c r="C1434" s="108"/>
      <c r="D1434" s="108"/>
      <c r="E1434" s="348"/>
    </row>
    <row r="1435" spans="1:5" ht="15.75">
      <c r="A1435" s="151"/>
      <c r="B1435" s="346"/>
      <c r="C1435" s="108"/>
      <c r="D1435" s="108"/>
      <c r="E1435" s="348"/>
    </row>
    <row r="1436" spans="1:5" ht="15.75">
      <c r="A1436" s="151"/>
      <c r="B1436" s="346"/>
      <c r="C1436" s="108"/>
      <c r="D1436" s="108"/>
      <c r="E1436" s="348"/>
    </row>
    <row r="1437" spans="1:5" ht="15.75">
      <c r="A1437" s="151"/>
      <c r="B1437" s="346"/>
      <c r="C1437" s="108"/>
      <c r="D1437" s="108"/>
      <c r="E1437" s="348"/>
    </row>
    <row r="1438" spans="1:5" ht="15.75">
      <c r="A1438" s="151"/>
      <c r="B1438" s="346"/>
      <c r="C1438" s="108"/>
      <c r="D1438" s="108"/>
      <c r="E1438" s="348"/>
    </row>
    <row r="1439" spans="1:5" ht="15.75">
      <c r="A1439" s="151"/>
      <c r="B1439" s="346"/>
      <c r="C1439" s="108"/>
      <c r="D1439" s="108"/>
      <c r="E1439" s="348"/>
    </row>
    <row r="1440" spans="1:5" ht="15.75">
      <c r="A1440" s="151"/>
      <c r="B1440" s="346"/>
      <c r="C1440" s="108"/>
      <c r="D1440" s="108"/>
      <c r="E1440" s="348"/>
    </row>
    <row r="1441" spans="1:5" ht="15.75">
      <c r="A1441" s="151"/>
      <c r="B1441" s="346"/>
      <c r="C1441" s="108"/>
      <c r="D1441" s="108"/>
      <c r="E1441" s="348"/>
    </row>
    <row r="1442" spans="1:5" ht="15.75">
      <c r="A1442" s="151"/>
      <c r="B1442" s="346"/>
      <c r="C1442" s="108"/>
      <c r="D1442" s="108"/>
      <c r="E1442" s="348"/>
    </row>
    <row r="1443" spans="1:5" ht="15.75">
      <c r="A1443" s="151"/>
      <c r="B1443" s="346"/>
      <c r="C1443" s="108"/>
      <c r="D1443" s="108"/>
      <c r="E1443" s="348"/>
    </row>
    <row r="1444" spans="1:5" ht="15.75">
      <c r="A1444" s="151"/>
      <c r="B1444" s="346"/>
      <c r="C1444" s="108"/>
      <c r="D1444" s="108"/>
      <c r="E1444" s="348"/>
    </row>
    <row r="1445" spans="1:5" ht="15.75">
      <c r="A1445" s="151"/>
      <c r="B1445" s="346"/>
      <c r="C1445" s="108"/>
      <c r="D1445" s="108"/>
      <c r="E1445" s="348"/>
    </row>
    <row r="1446" spans="1:5" ht="15.75">
      <c r="A1446" s="151"/>
      <c r="B1446" s="346"/>
      <c r="C1446" s="108"/>
      <c r="D1446" s="108"/>
      <c r="E1446" s="348"/>
    </row>
    <row r="1447" spans="1:5" ht="15.75">
      <c r="A1447" s="151"/>
      <c r="B1447" s="346"/>
      <c r="C1447" s="108"/>
      <c r="D1447" s="108"/>
      <c r="E1447" s="348"/>
    </row>
    <row r="1448" spans="1:5" ht="15.75">
      <c r="A1448" s="151"/>
      <c r="B1448" s="346"/>
      <c r="C1448" s="108"/>
      <c r="D1448" s="108"/>
      <c r="E1448" s="348"/>
    </row>
    <row r="1449" spans="1:5" ht="15.75">
      <c r="A1449" s="151"/>
      <c r="B1449" s="346"/>
      <c r="C1449" s="108"/>
      <c r="D1449" s="108"/>
      <c r="E1449" s="348"/>
    </row>
    <row r="1450" spans="1:5" ht="15.75">
      <c r="A1450" s="151"/>
      <c r="B1450" s="346"/>
      <c r="C1450" s="108"/>
      <c r="D1450" s="108"/>
      <c r="E1450" s="348"/>
    </row>
    <row r="1451" spans="1:5" ht="15.75">
      <c r="A1451" s="151"/>
      <c r="B1451" s="346"/>
      <c r="C1451" s="108"/>
      <c r="D1451" s="108"/>
      <c r="E1451" s="348"/>
    </row>
    <row r="1452" spans="1:5" ht="15.75">
      <c r="A1452" s="151"/>
      <c r="B1452" s="346"/>
      <c r="C1452" s="108"/>
      <c r="D1452" s="108"/>
      <c r="E1452" s="348"/>
    </row>
    <row r="1453" spans="1:5" ht="15.75">
      <c r="A1453" s="151"/>
      <c r="B1453" s="346"/>
      <c r="C1453" s="108"/>
      <c r="D1453" s="108"/>
      <c r="E1453" s="348"/>
    </row>
    <row r="1454" spans="1:5" ht="15.75">
      <c r="A1454" s="151"/>
      <c r="B1454" s="346"/>
      <c r="C1454" s="108"/>
      <c r="D1454" s="108"/>
      <c r="E1454" s="348"/>
    </row>
    <row r="1455" spans="1:5" ht="15.75">
      <c r="A1455" s="151"/>
      <c r="B1455" s="346"/>
      <c r="C1455" s="108"/>
      <c r="D1455" s="108"/>
      <c r="E1455" s="348"/>
    </row>
    <row r="1456" spans="1:5" ht="15.75">
      <c r="A1456" s="151"/>
      <c r="B1456" s="346"/>
      <c r="C1456" s="108"/>
      <c r="D1456" s="108"/>
      <c r="E1456" s="348"/>
    </row>
    <row r="1457" spans="1:5" ht="15.75">
      <c r="A1457" s="151"/>
      <c r="B1457" s="346"/>
      <c r="C1457" s="108"/>
      <c r="D1457" s="108"/>
      <c r="E1457" s="348"/>
    </row>
    <row r="1458" spans="1:5" ht="15.75">
      <c r="A1458" s="151"/>
      <c r="B1458" s="346"/>
      <c r="C1458" s="108"/>
      <c r="D1458" s="108"/>
      <c r="E1458" s="348"/>
    </row>
    <row r="1459" spans="1:5" ht="15.75">
      <c r="A1459" s="151"/>
      <c r="B1459" s="346"/>
      <c r="C1459" s="108"/>
      <c r="D1459" s="108"/>
      <c r="E1459" s="348"/>
    </row>
    <row r="1460" spans="1:5" ht="15.75">
      <c r="A1460" s="151"/>
      <c r="B1460" s="346"/>
      <c r="C1460" s="108"/>
      <c r="D1460" s="108"/>
      <c r="E1460" s="348"/>
    </row>
    <row r="1461" spans="1:5" ht="15.75">
      <c r="A1461" s="151"/>
      <c r="B1461" s="346"/>
      <c r="C1461" s="108"/>
      <c r="D1461" s="108"/>
      <c r="E1461" s="348"/>
    </row>
    <row r="1462" spans="1:5" ht="15.75">
      <c r="A1462" s="151"/>
      <c r="B1462" s="346"/>
      <c r="C1462" s="108"/>
      <c r="D1462" s="108"/>
      <c r="E1462" s="348"/>
    </row>
    <row r="1463" spans="1:5" ht="15.75">
      <c r="A1463" s="151"/>
      <c r="B1463" s="346"/>
      <c r="C1463" s="108"/>
      <c r="D1463" s="108"/>
      <c r="E1463" s="348"/>
    </row>
    <row r="1464" spans="1:5" ht="15.75">
      <c r="A1464" s="151"/>
      <c r="B1464" s="346"/>
      <c r="C1464" s="108"/>
      <c r="D1464" s="108"/>
      <c r="E1464" s="348"/>
    </row>
    <row r="1465" spans="1:5" ht="15.75">
      <c r="A1465" s="151"/>
      <c r="B1465" s="346"/>
      <c r="C1465" s="108"/>
      <c r="D1465" s="108"/>
      <c r="E1465" s="348"/>
    </row>
    <row r="1466" spans="1:5" ht="15.75">
      <c r="A1466" s="151"/>
      <c r="B1466" s="346"/>
      <c r="C1466" s="108"/>
      <c r="D1466" s="108"/>
      <c r="E1466" s="348"/>
    </row>
    <row r="1467" spans="1:5" ht="15.75">
      <c r="A1467" s="151"/>
      <c r="B1467" s="346"/>
      <c r="C1467" s="108"/>
      <c r="D1467" s="108"/>
      <c r="E1467" s="348"/>
    </row>
    <row r="1468" spans="1:5" ht="15.75">
      <c r="A1468" s="151"/>
      <c r="B1468" s="346"/>
      <c r="C1468" s="108"/>
      <c r="D1468" s="108"/>
      <c r="E1468" s="348"/>
    </row>
    <row r="1469" spans="1:5" ht="15.75">
      <c r="A1469" s="151"/>
      <c r="B1469" s="346"/>
      <c r="C1469" s="108"/>
      <c r="D1469" s="108"/>
      <c r="E1469" s="348"/>
    </row>
    <row r="1470" spans="1:5" ht="15.75">
      <c r="A1470" s="151"/>
      <c r="B1470" s="346"/>
      <c r="C1470" s="108"/>
      <c r="D1470" s="108"/>
      <c r="E1470" s="348"/>
    </row>
    <row r="1471" spans="1:5" ht="15.75">
      <c r="A1471" s="151"/>
      <c r="B1471" s="346"/>
      <c r="C1471" s="108"/>
      <c r="D1471" s="108"/>
      <c r="E1471" s="348"/>
    </row>
    <row r="1472" spans="1:5" ht="15.75">
      <c r="A1472" s="151"/>
      <c r="B1472" s="346"/>
      <c r="C1472" s="108"/>
      <c r="D1472" s="108"/>
      <c r="E1472" s="348"/>
    </row>
    <row r="1473" spans="1:5" ht="15.75">
      <c r="A1473" s="151"/>
      <c r="B1473" s="346"/>
      <c r="C1473" s="108"/>
      <c r="D1473" s="108"/>
      <c r="E1473" s="348"/>
    </row>
    <row r="1474" spans="1:5" ht="15.75">
      <c r="A1474" s="151"/>
      <c r="B1474" s="346"/>
      <c r="C1474" s="108"/>
      <c r="D1474" s="108"/>
      <c r="E1474" s="348"/>
    </row>
    <row r="1475" spans="1:5" ht="15.75">
      <c r="A1475" s="151"/>
      <c r="B1475" s="346"/>
      <c r="C1475" s="108"/>
      <c r="D1475" s="108"/>
      <c r="E1475" s="348"/>
    </row>
    <row r="1476" spans="1:5" ht="15.75">
      <c r="A1476" s="151"/>
      <c r="B1476" s="346"/>
      <c r="C1476" s="108"/>
      <c r="D1476" s="108"/>
      <c r="E1476" s="348"/>
    </row>
    <row r="1477" spans="1:5" ht="15.75">
      <c r="A1477" s="151"/>
      <c r="B1477" s="346"/>
      <c r="C1477" s="108"/>
      <c r="D1477" s="108"/>
      <c r="E1477" s="348"/>
    </row>
    <row r="1478" spans="1:5" ht="15.75">
      <c r="A1478" s="151"/>
      <c r="B1478" s="346"/>
      <c r="C1478" s="108"/>
      <c r="D1478" s="108"/>
      <c r="E1478" s="348"/>
    </row>
    <row r="1479" spans="1:5" ht="15.75">
      <c r="A1479" s="151"/>
      <c r="B1479" s="346"/>
      <c r="C1479" s="108"/>
      <c r="D1479" s="108"/>
      <c r="E1479" s="348"/>
    </row>
    <row r="1480" spans="1:5" ht="15.75">
      <c r="A1480" s="151"/>
      <c r="B1480" s="346"/>
      <c r="C1480" s="108"/>
      <c r="D1480" s="108"/>
      <c r="E1480" s="348"/>
    </row>
    <row r="1481" spans="1:5" ht="15.75">
      <c r="A1481" s="151"/>
      <c r="B1481" s="346"/>
      <c r="C1481" s="108"/>
      <c r="D1481" s="108"/>
      <c r="E1481" s="348"/>
    </row>
    <row r="1482" spans="1:5" ht="15.75">
      <c r="A1482" s="151"/>
      <c r="B1482" s="346"/>
      <c r="C1482" s="108"/>
      <c r="D1482" s="108"/>
      <c r="E1482" s="348"/>
    </row>
    <row r="1483" spans="1:5" ht="15.75">
      <c r="A1483" s="151"/>
      <c r="B1483" s="346"/>
      <c r="C1483" s="108"/>
      <c r="D1483" s="108"/>
      <c r="E1483" s="348"/>
    </row>
    <row r="1484" spans="1:5" ht="15.75">
      <c r="A1484" s="151"/>
      <c r="B1484" s="346"/>
      <c r="C1484" s="108"/>
      <c r="D1484" s="108"/>
      <c r="E1484" s="348"/>
    </row>
    <row r="1485" spans="1:5" ht="15.75">
      <c r="A1485" s="151"/>
      <c r="B1485" s="346"/>
      <c r="C1485" s="108"/>
      <c r="D1485" s="108"/>
      <c r="E1485" s="348"/>
    </row>
    <row r="1486" spans="1:5" ht="15.75">
      <c r="A1486" s="151"/>
      <c r="B1486" s="346"/>
      <c r="C1486" s="108"/>
      <c r="D1486" s="108"/>
      <c r="E1486" s="348"/>
    </row>
    <row r="1487" spans="1:5" ht="15.75">
      <c r="A1487" s="151"/>
      <c r="B1487" s="346"/>
      <c r="C1487" s="108"/>
      <c r="D1487" s="108"/>
      <c r="E1487" s="348"/>
    </row>
    <row r="1488" spans="1:5" ht="15.75">
      <c r="A1488" s="151"/>
      <c r="B1488" s="346"/>
      <c r="C1488" s="108"/>
      <c r="D1488" s="108"/>
      <c r="E1488" s="348"/>
    </row>
    <row r="1489" spans="1:5" ht="15.75">
      <c r="A1489" s="151"/>
      <c r="B1489" s="346"/>
      <c r="C1489" s="108"/>
      <c r="D1489" s="108"/>
      <c r="E1489" s="348"/>
    </row>
    <row r="1490" spans="1:5" ht="15.75">
      <c r="A1490" s="151"/>
      <c r="B1490" s="346"/>
      <c r="C1490" s="108"/>
      <c r="D1490" s="108"/>
      <c r="E1490" s="348"/>
    </row>
    <row r="1491" spans="1:5" ht="15.75">
      <c r="A1491" s="151"/>
      <c r="B1491" s="346"/>
      <c r="C1491" s="108"/>
      <c r="D1491" s="108"/>
      <c r="E1491" s="348"/>
    </row>
    <row r="1492" spans="1:5" ht="15.75">
      <c r="A1492" s="151"/>
      <c r="B1492" s="346"/>
      <c r="C1492" s="108"/>
      <c r="D1492" s="108"/>
      <c r="E1492" s="348"/>
    </row>
    <row r="1493" spans="1:5" ht="15.75">
      <c r="A1493" s="151"/>
      <c r="B1493" s="346"/>
      <c r="C1493" s="108"/>
      <c r="D1493" s="108"/>
      <c r="E1493" s="348"/>
    </row>
    <row r="1494" spans="1:5" ht="15.75">
      <c r="A1494" s="151"/>
      <c r="B1494" s="346"/>
      <c r="C1494" s="108"/>
      <c r="D1494" s="108"/>
      <c r="E1494" s="348"/>
    </row>
    <row r="1495" spans="1:5" ht="15.75">
      <c r="A1495" s="151"/>
      <c r="B1495" s="346"/>
      <c r="C1495" s="108"/>
      <c r="D1495" s="108"/>
      <c r="E1495" s="348"/>
    </row>
    <row r="1496" spans="1:5" ht="15.75">
      <c r="A1496" s="151"/>
      <c r="B1496" s="346"/>
      <c r="C1496" s="108"/>
      <c r="D1496" s="108"/>
      <c r="E1496" s="348"/>
    </row>
    <row r="1497" spans="1:5" ht="15.75">
      <c r="A1497" s="151"/>
      <c r="B1497" s="346"/>
      <c r="C1497" s="108"/>
      <c r="D1497" s="108"/>
      <c r="E1497" s="348"/>
    </row>
    <row r="1498" spans="1:5" ht="15.75">
      <c r="A1498" s="151"/>
      <c r="B1498" s="346"/>
      <c r="C1498" s="108"/>
      <c r="D1498" s="108"/>
      <c r="E1498" s="348"/>
    </row>
    <row r="1499" spans="1:5" ht="15.75">
      <c r="A1499" s="151"/>
      <c r="B1499" s="346"/>
      <c r="C1499" s="108"/>
      <c r="D1499" s="108"/>
      <c r="E1499" s="348"/>
    </row>
    <row r="1500" spans="1:5" ht="15.75">
      <c r="A1500" s="151"/>
      <c r="B1500" s="346"/>
      <c r="C1500" s="108"/>
      <c r="D1500" s="108"/>
      <c r="E1500" s="348"/>
    </row>
    <row r="1501" spans="1:5" ht="15.75">
      <c r="A1501" s="151"/>
      <c r="B1501" s="346"/>
      <c r="C1501" s="108"/>
      <c r="D1501" s="108"/>
      <c r="E1501" s="348"/>
    </row>
    <row r="1502" spans="1:5" ht="15.75">
      <c r="A1502" s="151"/>
      <c r="B1502" s="346"/>
      <c r="C1502" s="108"/>
      <c r="D1502" s="108"/>
      <c r="E1502" s="348"/>
    </row>
    <row r="1503" spans="1:5" ht="15.75">
      <c r="A1503" s="151"/>
      <c r="B1503" s="346"/>
      <c r="C1503" s="108"/>
      <c r="D1503" s="108"/>
      <c r="E1503" s="348"/>
    </row>
    <row r="1504" spans="1:5" ht="15.75">
      <c r="A1504" s="151"/>
      <c r="B1504" s="346"/>
      <c r="C1504" s="108"/>
      <c r="D1504" s="108"/>
      <c r="E1504" s="348"/>
    </row>
    <row r="1505" spans="1:5" ht="15.75">
      <c r="A1505" s="151"/>
      <c r="B1505" s="346"/>
      <c r="C1505" s="108"/>
      <c r="D1505" s="108"/>
      <c r="E1505" s="348"/>
    </row>
    <row r="1506" spans="1:5" ht="15.75">
      <c r="A1506" s="151"/>
      <c r="B1506" s="346"/>
      <c r="C1506" s="108"/>
      <c r="D1506" s="108"/>
      <c r="E1506" s="348"/>
    </row>
    <row r="1507" spans="1:5" ht="15.75">
      <c r="A1507" s="151"/>
      <c r="B1507" s="346"/>
      <c r="C1507" s="108"/>
      <c r="D1507" s="108"/>
      <c r="E1507" s="348"/>
    </row>
    <row r="1508" spans="1:5" ht="15.75">
      <c r="A1508" s="151"/>
      <c r="B1508" s="346"/>
      <c r="C1508" s="108"/>
      <c r="D1508" s="108"/>
      <c r="E1508" s="348"/>
    </row>
    <row r="1509" spans="1:5" ht="15.75">
      <c r="A1509" s="151"/>
      <c r="B1509" s="346"/>
      <c r="C1509" s="108"/>
      <c r="D1509" s="108"/>
      <c r="E1509" s="348"/>
    </row>
    <row r="1510" spans="1:5" ht="15.75">
      <c r="A1510" s="151"/>
      <c r="B1510" s="346"/>
      <c r="C1510" s="108"/>
      <c r="D1510" s="108"/>
      <c r="E1510" s="348"/>
    </row>
    <row r="1511" spans="1:5" ht="15.75">
      <c r="A1511" s="151"/>
      <c r="B1511" s="346"/>
      <c r="C1511" s="108"/>
      <c r="D1511" s="108"/>
      <c r="E1511" s="348"/>
    </row>
    <row r="1512" spans="1:5" ht="15.75">
      <c r="A1512" s="151"/>
      <c r="B1512" s="346"/>
      <c r="C1512" s="108"/>
      <c r="D1512" s="108"/>
      <c r="E1512" s="348"/>
    </row>
    <row r="1513" spans="1:5" ht="15.75">
      <c r="A1513" s="151"/>
      <c r="B1513" s="346"/>
      <c r="C1513" s="108"/>
      <c r="D1513" s="108"/>
      <c r="E1513" s="348"/>
    </row>
    <row r="1514" spans="1:5" ht="15.75">
      <c r="A1514" s="151"/>
      <c r="B1514" s="346"/>
      <c r="C1514" s="108"/>
      <c r="D1514" s="108"/>
      <c r="E1514" s="348"/>
    </row>
    <row r="1515" spans="1:5" ht="15.75">
      <c r="A1515" s="151"/>
      <c r="B1515" s="346"/>
      <c r="C1515" s="108"/>
      <c r="D1515" s="108"/>
      <c r="E1515" s="348"/>
    </row>
    <row r="1516" spans="1:5" ht="15.75">
      <c r="A1516" s="151"/>
      <c r="B1516" s="346"/>
      <c r="C1516" s="108"/>
      <c r="D1516" s="108"/>
      <c r="E1516" s="348"/>
    </row>
    <row r="1517" spans="1:5" ht="15.75">
      <c r="A1517" s="151"/>
      <c r="B1517" s="346"/>
      <c r="C1517" s="108"/>
      <c r="D1517" s="108"/>
      <c r="E1517" s="348"/>
    </row>
    <row r="1518" spans="1:5" ht="15.75">
      <c r="A1518" s="151"/>
      <c r="B1518" s="346"/>
      <c r="C1518" s="108"/>
      <c r="D1518" s="108"/>
      <c r="E1518" s="348"/>
    </row>
    <row r="1519" spans="1:5" ht="15.75">
      <c r="A1519" s="151"/>
      <c r="B1519" s="346"/>
      <c r="C1519" s="108"/>
      <c r="D1519" s="108"/>
      <c r="E1519" s="348"/>
    </row>
    <row r="1520" spans="1:5" ht="15.75">
      <c r="A1520" s="151"/>
      <c r="B1520" s="346"/>
      <c r="C1520" s="108"/>
      <c r="D1520" s="108"/>
      <c r="E1520" s="348"/>
    </row>
    <row r="1521" spans="1:5" ht="15.75">
      <c r="A1521" s="151"/>
      <c r="B1521" s="346"/>
      <c r="C1521" s="108"/>
      <c r="D1521" s="108"/>
      <c r="E1521" s="348"/>
    </row>
    <row r="1522" spans="1:5" ht="15.75">
      <c r="A1522" s="151"/>
      <c r="B1522" s="346"/>
      <c r="C1522" s="108"/>
      <c r="D1522" s="108"/>
      <c r="E1522" s="348"/>
    </row>
    <row r="1523" spans="1:5" ht="15.75">
      <c r="A1523" s="151"/>
      <c r="B1523" s="346"/>
      <c r="C1523" s="108"/>
      <c r="D1523" s="108"/>
      <c r="E1523" s="348"/>
    </row>
    <row r="1524" spans="1:5" ht="15.75">
      <c r="A1524" s="151"/>
      <c r="B1524" s="346"/>
      <c r="C1524" s="108"/>
      <c r="D1524" s="108"/>
      <c r="E1524" s="348"/>
    </row>
    <row r="1525" spans="1:5" ht="15.75">
      <c r="A1525" s="151"/>
      <c r="B1525" s="346"/>
      <c r="C1525" s="108"/>
      <c r="D1525" s="108"/>
      <c r="E1525" s="348"/>
    </row>
    <row r="1526" spans="1:5" ht="15.75">
      <c r="A1526" s="151"/>
      <c r="B1526" s="346"/>
      <c r="C1526" s="108"/>
      <c r="D1526" s="108"/>
      <c r="E1526" s="348"/>
    </row>
    <row r="1527" spans="1:5" ht="15.75">
      <c r="A1527" s="151"/>
      <c r="B1527" s="346"/>
      <c r="C1527" s="108"/>
      <c r="D1527" s="108"/>
      <c r="E1527" s="348"/>
    </row>
    <row r="1528" spans="1:5" ht="15.75">
      <c r="A1528" s="151"/>
      <c r="B1528" s="346"/>
      <c r="C1528" s="108"/>
      <c r="D1528" s="108"/>
      <c r="E1528" s="348"/>
    </row>
    <row r="1529" spans="1:5" ht="15.75">
      <c r="A1529" s="151"/>
      <c r="B1529" s="346"/>
      <c r="C1529" s="108"/>
      <c r="D1529" s="108"/>
      <c r="E1529" s="348"/>
    </row>
    <row r="1530" spans="1:5" ht="15.75">
      <c r="A1530" s="151"/>
      <c r="B1530" s="346"/>
      <c r="C1530" s="108"/>
      <c r="D1530" s="108"/>
      <c r="E1530" s="348"/>
    </row>
    <row r="1531" spans="1:5" ht="15.75">
      <c r="A1531" s="151"/>
      <c r="B1531" s="346"/>
      <c r="C1531" s="108"/>
      <c r="D1531" s="108"/>
      <c r="E1531" s="348"/>
    </row>
    <row r="1532" spans="1:5" ht="15.75">
      <c r="A1532" s="151"/>
      <c r="B1532" s="346"/>
      <c r="C1532" s="108"/>
      <c r="D1532" s="108"/>
      <c r="E1532" s="348"/>
    </row>
    <row r="1533" spans="1:5" ht="15.75">
      <c r="A1533" s="151"/>
      <c r="B1533" s="346"/>
      <c r="C1533" s="108"/>
      <c r="D1533" s="108"/>
      <c r="E1533" s="348"/>
    </row>
    <row r="1534" spans="1:5" ht="15.75">
      <c r="A1534" s="151"/>
      <c r="B1534" s="346"/>
      <c r="C1534" s="108"/>
      <c r="D1534" s="108"/>
      <c r="E1534" s="348"/>
    </row>
    <row r="1535" spans="1:5" ht="15.75">
      <c r="A1535" s="151"/>
      <c r="B1535" s="346"/>
      <c r="C1535" s="108"/>
      <c r="D1535" s="108"/>
      <c r="E1535" s="348"/>
    </row>
    <row r="1536" spans="1:5" ht="15.75">
      <c r="A1536" s="151"/>
      <c r="B1536" s="346"/>
      <c r="C1536" s="108"/>
      <c r="D1536" s="108"/>
      <c r="E1536" s="348"/>
    </row>
    <row r="1537" spans="1:5" ht="15.75">
      <c r="A1537" s="151"/>
      <c r="B1537" s="346"/>
      <c r="C1537" s="108"/>
      <c r="D1537" s="108"/>
      <c r="E1537" s="348"/>
    </row>
    <row r="1538" spans="1:5" ht="15.75">
      <c r="A1538" s="151"/>
      <c r="B1538" s="346"/>
      <c r="C1538" s="108"/>
      <c r="D1538" s="108"/>
      <c r="E1538" s="348"/>
    </row>
    <row r="1539" spans="1:5" ht="15.75">
      <c r="A1539" s="151"/>
      <c r="B1539" s="346"/>
      <c r="C1539" s="108"/>
      <c r="D1539" s="108"/>
      <c r="E1539" s="348"/>
    </row>
    <row r="1540" spans="1:5" ht="15.75">
      <c r="A1540" s="151"/>
      <c r="B1540" s="346"/>
      <c r="C1540" s="108"/>
      <c r="D1540" s="108"/>
      <c r="E1540" s="348"/>
    </row>
    <row r="1541" spans="1:5" ht="15.75">
      <c r="A1541" s="151"/>
      <c r="B1541" s="346"/>
      <c r="C1541" s="108"/>
      <c r="D1541" s="108"/>
      <c r="E1541" s="348"/>
    </row>
    <row r="1542" spans="1:5" ht="15.75">
      <c r="A1542" s="151"/>
      <c r="B1542" s="346"/>
      <c r="C1542" s="108"/>
      <c r="D1542" s="108"/>
      <c r="E1542" s="348"/>
    </row>
    <row r="1543" spans="1:5" ht="15.75">
      <c r="A1543" s="151"/>
      <c r="B1543" s="346"/>
      <c r="C1543" s="108"/>
      <c r="D1543" s="108"/>
      <c r="E1543" s="348"/>
    </row>
    <row r="1544" spans="1:5" ht="15.75">
      <c r="A1544" s="151"/>
      <c r="B1544" s="346"/>
      <c r="C1544" s="108"/>
      <c r="D1544" s="108"/>
      <c r="E1544" s="348"/>
    </row>
    <row r="1545" spans="1:5" ht="15.75">
      <c r="A1545" s="151"/>
      <c r="B1545" s="346"/>
      <c r="C1545" s="108"/>
      <c r="D1545" s="108"/>
      <c r="E1545" s="348"/>
    </row>
    <row r="1546" spans="1:5" ht="15.75">
      <c r="A1546" s="151"/>
      <c r="B1546" s="346"/>
      <c r="C1546" s="108"/>
      <c r="D1546" s="108"/>
      <c r="E1546" s="348"/>
    </row>
    <row r="1547" spans="1:5" ht="15.75">
      <c r="A1547" s="151"/>
      <c r="B1547" s="346"/>
      <c r="C1547" s="108"/>
      <c r="D1547" s="108"/>
      <c r="E1547" s="348"/>
    </row>
    <row r="1548" spans="1:5" ht="15.75">
      <c r="A1548" s="151"/>
      <c r="B1548" s="346"/>
      <c r="C1548" s="108"/>
      <c r="D1548" s="108"/>
      <c r="E1548" s="348"/>
    </row>
    <row r="1549" spans="1:5" ht="15.75">
      <c r="A1549" s="151"/>
      <c r="B1549" s="346"/>
      <c r="C1549" s="108"/>
      <c r="D1549" s="108"/>
      <c r="E1549" s="348"/>
    </row>
    <row r="1550" spans="1:5" ht="15.75">
      <c r="A1550" s="151"/>
      <c r="B1550" s="346"/>
      <c r="C1550" s="108"/>
      <c r="D1550" s="108"/>
      <c r="E1550" s="348"/>
    </row>
    <row r="1551" spans="1:5" ht="15.75">
      <c r="A1551" s="151"/>
      <c r="B1551" s="346"/>
      <c r="C1551" s="108"/>
      <c r="D1551" s="108"/>
      <c r="E1551" s="348"/>
    </row>
    <row r="1552" spans="1:5" ht="15.75">
      <c r="A1552" s="151"/>
      <c r="B1552" s="346"/>
      <c r="C1552" s="108"/>
      <c r="D1552" s="108"/>
      <c r="E1552" s="348"/>
    </row>
    <row r="1553" spans="1:5" ht="15.75">
      <c r="A1553" s="151"/>
      <c r="B1553" s="346"/>
      <c r="C1553" s="108"/>
      <c r="D1553" s="108"/>
      <c r="E1553" s="348"/>
    </row>
    <row r="1554" spans="1:5" ht="15.75">
      <c r="A1554" s="151"/>
      <c r="B1554" s="346"/>
      <c r="C1554" s="108"/>
      <c r="D1554" s="108"/>
      <c r="E1554" s="348"/>
    </row>
    <row r="1555" spans="1:5" ht="15.75">
      <c r="A1555" s="151"/>
      <c r="B1555" s="346"/>
      <c r="C1555" s="108"/>
      <c r="D1555" s="108"/>
      <c r="E1555" s="348"/>
    </row>
    <row r="1556" spans="1:5" ht="15.75">
      <c r="A1556" s="151"/>
      <c r="B1556" s="346"/>
      <c r="C1556" s="108"/>
      <c r="D1556" s="108"/>
      <c r="E1556" s="348"/>
    </row>
    <row r="1557" spans="1:5" ht="15.75">
      <c r="A1557" s="151"/>
      <c r="B1557" s="346"/>
      <c r="C1557" s="108"/>
      <c r="D1557" s="108"/>
      <c r="E1557" s="348"/>
    </row>
    <row r="1558" spans="1:5" ht="15.75">
      <c r="A1558" s="151"/>
      <c r="B1558" s="346"/>
      <c r="C1558" s="108"/>
      <c r="D1558" s="108"/>
      <c r="E1558" s="348"/>
    </row>
    <row r="1559" spans="1:5" ht="15.75">
      <c r="A1559" s="151"/>
      <c r="B1559" s="346"/>
      <c r="C1559" s="108"/>
      <c r="D1559" s="108"/>
      <c r="E1559" s="348"/>
    </row>
    <row r="1560" spans="1:5" ht="15.75">
      <c r="A1560" s="151"/>
      <c r="B1560" s="346"/>
      <c r="C1560" s="108"/>
      <c r="D1560" s="108"/>
      <c r="E1560" s="348"/>
    </row>
    <row r="1561" spans="1:5" ht="15.75">
      <c r="A1561" s="151"/>
      <c r="B1561" s="346"/>
      <c r="C1561" s="108"/>
      <c r="D1561" s="108"/>
      <c r="E1561" s="348"/>
    </row>
    <row r="1562" spans="1:5" ht="15.75">
      <c r="A1562" s="151"/>
      <c r="B1562" s="346"/>
      <c r="C1562" s="108"/>
      <c r="D1562" s="108"/>
      <c r="E1562" s="348"/>
    </row>
    <row r="1563" spans="1:5" ht="15.75">
      <c r="A1563" s="151"/>
      <c r="B1563" s="346"/>
      <c r="C1563" s="108"/>
      <c r="D1563" s="108"/>
      <c r="E1563" s="348"/>
    </row>
    <row r="1564" spans="1:5" ht="15.75">
      <c r="A1564" s="151"/>
      <c r="B1564" s="346"/>
      <c r="C1564" s="108"/>
      <c r="D1564" s="108"/>
      <c r="E1564" s="348"/>
    </row>
    <row r="1565" spans="1:5" ht="15.75">
      <c r="A1565" s="151"/>
      <c r="B1565" s="346"/>
      <c r="C1565" s="108"/>
      <c r="D1565" s="108"/>
      <c r="E1565" s="348"/>
    </row>
    <row r="1566" spans="1:5" ht="15.75">
      <c r="A1566" s="151"/>
      <c r="B1566" s="346"/>
      <c r="C1566" s="108"/>
      <c r="D1566" s="108"/>
      <c r="E1566" s="348"/>
    </row>
    <row r="1567" spans="1:5" ht="15.75">
      <c r="A1567" s="151"/>
      <c r="B1567" s="346"/>
      <c r="C1567" s="108"/>
      <c r="D1567" s="108"/>
      <c r="E1567" s="348"/>
    </row>
    <row r="1568" spans="1:5" ht="15.75">
      <c r="A1568" s="151"/>
      <c r="B1568" s="346"/>
      <c r="C1568" s="108"/>
      <c r="D1568" s="108"/>
      <c r="E1568" s="348"/>
    </row>
    <row r="1569" spans="1:5" ht="15.75">
      <c r="A1569" s="151"/>
      <c r="B1569" s="346"/>
      <c r="C1569" s="108"/>
      <c r="D1569" s="108"/>
      <c r="E1569" s="348"/>
    </row>
    <row r="1570" spans="1:5" ht="15.75">
      <c r="A1570" s="151"/>
      <c r="B1570" s="346"/>
      <c r="C1570" s="108"/>
      <c r="D1570" s="108"/>
      <c r="E1570" s="348"/>
    </row>
    <row r="1571" spans="1:5" ht="15.75">
      <c r="A1571" s="151"/>
      <c r="B1571" s="346"/>
      <c r="C1571" s="108"/>
      <c r="D1571" s="108"/>
      <c r="E1571" s="348"/>
    </row>
    <row r="1572" spans="1:5" ht="15.75">
      <c r="A1572" s="151"/>
      <c r="B1572" s="346"/>
      <c r="C1572" s="108"/>
      <c r="D1572" s="108"/>
      <c r="E1572" s="348"/>
    </row>
    <row r="1573" spans="1:5" ht="15.75">
      <c r="A1573" s="151"/>
      <c r="B1573" s="346"/>
      <c r="C1573" s="108"/>
      <c r="D1573" s="108"/>
      <c r="E1573" s="348"/>
    </row>
    <row r="1574" spans="1:5" ht="15.75">
      <c r="A1574" s="151"/>
      <c r="B1574" s="346"/>
      <c r="C1574" s="108"/>
      <c r="D1574" s="108"/>
      <c r="E1574" s="348"/>
    </row>
    <row r="1575" spans="1:5" ht="15.75">
      <c r="A1575" s="151"/>
      <c r="B1575" s="346"/>
      <c r="C1575" s="108"/>
      <c r="D1575" s="108"/>
      <c r="E1575" s="348"/>
    </row>
    <row r="1576" spans="1:5" ht="15.75">
      <c r="A1576" s="151"/>
      <c r="B1576" s="346"/>
      <c r="C1576" s="108"/>
      <c r="D1576" s="108"/>
      <c r="E1576" s="348"/>
    </row>
    <row r="1577" spans="1:5" ht="15.75">
      <c r="A1577" s="151"/>
      <c r="B1577" s="346"/>
      <c r="C1577" s="108"/>
      <c r="D1577" s="108"/>
      <c r="E1577" s="348"/>
    </row>
    <row r="1578" spans="1:5" ht="15.75">
      <c r="A1578" s="151"/>
      <c r="B1578" s="346"/>
      <c r="C1578" s="108"/>
      <c r="D1578" s="108"/>
      <c r="E1578" s="348"/>
    </row>
    <row r="1579" spans="1:5" ht="15.75">
      <c r="A1579" s="151"/>
      <c r="B1579" s="346"/>
      <c r="C1579" s="108"/>
      <c r="D1579" s="108"/>
      <c r="E1579" s="348"/>
    </row>
    <row r="1580" spans="1:5" ht="15.75">
      <c r="A1580" s="151"/>
      <c r="B1580" s="346"/>
      <c r="C1580" s="108"/>
      <c r="D1580" s="108"/>
      <c r="E1580" s="348"/>
    </row>
    <row r="1581" spans="1:5" ht="15.75">
      <c r="A1581" s="151"/>
      <c r="B1581" s="346"/>
      <c r="C1581" s="108"/>
      <c r="D1581" s="108"/>
      <c r="E1581" s="348"/>
    </row>
    <row r="1582" spans="1:5" ht="15.75">
      <c r="A1582" s="151"/>
      <c r="B1582" s="346"/>
      <c r="C1582" s="108"/>
      <c r="D1582" s="108"/>
      <c r="E1582" s="348"/>
    </row>
    <row r="1583" spans="1:5" ht="15.75">
      <c r="A1583" s="151"/>
      <c r="B1583" s="346"/>
      <c r="C1583" s="108"/>
      <c r="D1583" s="108"/>
      <c r="E1583" s="348"/>
    </row>
    <row r="1584" spans="1:5" ht="15.75">
      <c r="A1584" s="151"/>
      <c r="B1584" s="346"/>
      <c r="C1584" s="108"/>
      <c r="D1584" s="108"/>
      <c r="E1584" s="348"/>
    </row>
    <row r="1585" spans="1:5" ht="15.75">
      <c r="A1585" s="151"/>
      <c r="B1585" s="346"/>
      <c r="C1585" s="108"/>
      <c r="D1585" s="108"/>
      <c r="E1585" s="348"/>
    </row>
    <row r="1586" spans="1:5" ht="15.75">
      <c r="A1586" s="151"/>
      <c r="B1586" s="346"/>
      <c r="C1586" s="108"/>
      <c r="D1586" s="108"/>
      <c r="E1586" s="348"/>
    </row>
    <row r="1587" spans="1:5" ht="15.75">
      <c r="A1587" s="151"/>
      <c r="B1587" s="346"/>
      <c r="C1587" s="108"/>
      <c r="D1587" s="108"/>
      <c r="E1587" s="348"/>
    </row>
    <row r="1588" spans="1:5" ht="15.75">
      <c r="A1588" s="151"/>
      <c r="B1588" s="346"/>
      <c r="C1588" s="108"/>
      <c r="D1588" s="108"/>
      <c r="E1588" s="348"/>
    </row>
    <row r="1589" spans="1:5" ht="15.75">
      <c r="A1589" s="151"/>
      <c r="B1589" s="346"/>
      <c r="C1589" s="108"/>
      <c r="D1589" s="108"/>
      <c r="E1589" s="348"/>
    </row>
    <row r="1590" spans="1:5" ht="15.75">
      <c r="A1590" s="151"/>
      <c r="B1590" s="346"/>
      <c r="C1590" s="108"/>
      <c r="D1590" s="108"/>
      <c r="E1590" s="348"/>
    </row>
    <row r="1591" spans="1:5" ht="15.75">
      <c r="A1591" s="151"/>
      <c r="B1591" s="346"/>
      <c r="C1591" s="108"/>
      <c r="D1591" s="108"/>
      <c r="E1591" s="348"/>
    </row>
    <row r="1592" spans="1:5" ht="15.75">
      <c r="A1592" s="151"/>
      <c r="B1592" s="346"/>
      <c r="C1592" s="108"/>
      <c r="D1592" s="108"/>
      <c r="E1592" s="348"/>
    </row>
    <row r="1593" spans="1:5" ht="15.75">
      <c r="A1593" s="151"/>
      <c r="B1593" s="346"/>
      <c r="C1593" s="108"/>
      <c r="D1593" s="108"/>
      <c r="E1593" s="348"/>
    </row>
    <row r="1594" spans="1:5" ht="15.75">
      <c r="A1594" s="151"/>
      <c r="B1594" s="346"/>
      <c r="C1594" s="108"/>
      <c r="D1594" s="108"/>
      <c r="E1594" s="348"/>
    </row>
    <row r="1595" spans="1:5" ht="15.75">
      <c r="A1595" s="151"/>
      <c r="B1595" s="346"/>
      <c r="C1595" s="108"/>
      <c r="D1595" s="108"/>
      <c r="E1595" s="348"/>
    </row>
    <row r="1596" spans="1:5" ht="15.75">
      <c r="A1596" s="151"/>
      <c r="B1596" s="346"/>
      <c r="C1596" s="108"/>
      <c r="D1596" s="108"/>
      <c r="E1596" s="348"/>
    </row>
    <row r="1597" spans="1:5" ht="15.75">
      <c r="A1597" s="151"/>
      <c r="B1597" s="346"/>
      <c r="C1597" s="108"/>
      <c r="D1597" s="108"/>
      <c r="E1597" s="348"/>
    </row>
    <row r="1598" spans="1:5" ht="15.75">
      <c r="A1598" s="151"/>
      <c r="B1598" s="346"/>
      <c r="C1598" s="108"/>
      <c r="D1598" s="108"/>
      <c r="E1598" s="348"/>
    </row>
    <row r="1599" spans="1:5" ht="15.75">
      <c r="A1599" s="151"/>
      <c r="B1599" s="346"/>
      <c r="C1599" s="108"/>
      <c r="D1599" s="108"/>
      <c r="E1599" s="348"/>
    </row>
    <row r="1600" spans="1:5" ht="15.75">
      <c r="A1600" s="151"/>
      <c r="B1600" s="346"/>
      <c r="C1600" s="108"/>
      <c r="D1600" s="108"/>
      <c r="E1600" s="348"/>
    </row>
    <row r="1601" spans="1:5" ht="15.75">
      <c r="A1601" s="151"/>
      <c r="B1601" s="346"/>
      <c r="C1601" s="108"/>
      <c r="D1601" s="108"/>
      <c r="E1601" s="348"/>
    </row>
    <row r="1602" spans="1:5" ht="15.75">
      <c r="A1602" s="151"/>
      <c r="B1602" s="346"/>
      <c r="C1602" s="108"/>
      <c r="D1602" s="108"/>
      <c r="E1602" s="348"/>
    </row>
    <row r="1603" spans="1:5" ht="15.75">
      <c r="A1603" s="151"/>
      <c r="B1603" s="346"/>
      <c r="C1603" s="108"/>
      <c r="D1603" s="108"/>
      <c r="E1603" s="348"/>
    </row>
    <row r="1604" spans="1:5" ht="15.75">
      <c r="A1604" s="151"/>
      <c r="B1604" s="346"/>
      <c r="C1604" s="108"/>
      <c r="D1604" s="108"/>
      <c r="E1604" s="348"/>
    </row>
    <row r="1605" spans="1:5" ht="15.75">
      <c r="A1605" s="151"/>
      <c r="B1605" s="346"/>
      <c r="C1605" s="108"/>
      <c r="D1605" s="108"/>
      <c r="E1605" s="348"/>
    </row>
    <row r="1606" spans="1:5" ht="15.75">
      <c r="A1606" s="151"/>
      <c r="B1606" s="346"/>
      <c r="C1606" s="108"/>
      <c r="D1606" s="108"/>
      <c r="E1606" s="348"/>
    </row>
    <row r="1607" spans="1:5" ht="15.75">
      <c r="A1607" s="151"/>
      <c r="B1607" s="346"/>
      <c r="C1607" s="108"/>
      <c r="D1607" s="108"/>
      <c r="E1607" s="348"/>
    </row>
    <row r="1608" spans="1:5" ht="15.75">
      <c r="A1608" s="151"/>
      <c r="B1608" s="346"/>
      <c r="C1608" s="108"/>
      <c r="D1608" s="108"/>
      <c r="E1608" s="348"/>
    </row>
    <row r="1609" spans="1:5" ht="15.75">
      <c r="A1609" s="151"/>
      <c r="B1609" s="346"/>
      <c r="C1609" s="108"/>
      <c r="D1609" s="108"/>
      <c r="E1609" s="348"/>
    </row>
    <row r="1610" spans="1:5" ht="15.75">
      <c r="A1610" s="151"/>
      <c r="B1610" s="346"/>
      <c r="C1610" s="108"/>
      <c r="D1610" s="108"/>
      <c r="E1610" s="348"/>
    </row>
    <row r="1611" spans="1:5" ht="15.75">
      <c r="A1611" s="151"/>
      <c r="B1611" s="346"/>
      <c r="C1611" s="108"/>
      <c r="D1611" s="108"/>
      <c r="E1611" s="348"/>
    </row>
    <row r="1612" spans="1:5" ht="15.75">
      <c r="A1612" s="151"/>
      <c r="B1612" s="346"/>
      <c r="C1612" s="108"/>
      <c r="D1612" s="108"/>
      <c r="E1612" s="348"/>
    </row>
    <row r="1613" spans="1:5" ht="15.75">
      <c r="A1613" s="151"/>
      <c r="B1613" s="346"/>
      <c r="C1613" s="108"/>
      <c r="D1613" s="108"/>
      <c r="E1613" s="348"/>
    </row>
    <row r="1614" spans="1:5" ht="15.75">
      <c r="A1614" s="151"/>
      <c r="B1614" s="346"/>
      <c r="C1614" s="108"/>
      <c r="D1614" s="108"/>
      <c r="E1614" s="348"/>
    </row>
    <row r="1615" spans="1:5" ht="15.75">
      <c r="A1615" s="151"/>
      <c r="B1615" s="346"/>
      <c r="C1615" s="108"/>
      <c r="D1615" s="108"/>
      <c r="E1615" s="348"/>
    </row>
    <row r="1616" spans="1:5" ht="15.75">
      <c r="A1616" s="151"/>
      <c r="B1616" s="346"/>
      <c r="C1616" s="108"/>
      <c r="D1616" s="108"/>
      <c r="E1616" s="348"/>
    </row>
    <row r="1617" spans="1:5" ht="15.75">
      <c r="A1617" s="151"/>
      <c r="B1617" s="346"/>
      <c r="C1617" s="108"/>
      <c r="D1617" s="108"/>
      <c r="E1617" s="348"/>
    </row>
    <row r="1618" spans="1:5" ht="15.75">
      <c r="A1618" s="151"/>
      <c r="B1618" s="346"/>
      <c r="C1618" s="108"/>
      <c r="D1618" s="108"/>
      <c r="E1618" s="348"/>
    </row>
    <row r="1619" spans="1:5" ht="15.75">
      <c r="A1619" s="151"/>
      <c r="B1619" s="346"/>
      <c r="C1619" s="108"/>
      <c r="D1619" s="108"/>
      <c r="E1619" s="348"/>
    </row>
    <row r="1620" spans="1:5" ht="15.75">
      <c r="A1620" s="151"/>
      <c r="B1620" s="346"/>
      <c r="C1620" s="108"/>
      <c r="D1620" s="108"/>
      <c r="E1620" s="348"/>
    </row>
    <row r="1621" spans="1:5" ht="15.75">
      <c r="A1621" s="151"/>
      <c r="B1621" s="346"/>
      <c r="C1621" s="108"/>
      <c r="D1621" s="108"/>
      <c r="E1621" s="348"/>
    </row>
    <row r="1622" spans="1:5" ht="15.75">
      <c r="A1622" s="151"/>
      <c r="B1622" s="346"/>
      <c r="C1622" s="108"/>
      <c r="D1622" s="108"/>
      <c r="E1622" s="348"/>
    </row>
    <row r="1623" spans="1:5" ht="15.75">
      <c r="A1623" s="151"/>
      <c r="B1623" s="346"/>
      <c r="C1623" s="108"/>
      <c r="D1623" s="108"/>
      <c r="E1623" s="348"/>
    </row>
    <row r="1624" spans="1:5" ht="15.75">
      <c r="A1624" s="151"/>
      <c r="B1624" s="346"/>
      <c r="C1624" s="108"/>
      <c r="D1624" s="108"/>
      <c r="E1624" s="348"/>
    </row>
    <row r="1625" spans="1:5" ht="15.75">
      <c r="A1625" s="151"/>
      <c r="B1625" s="346"/>
      <c r="C1625" s="108"/>
      <c r="D1625" s="108"/>
      <c r="E1625" s="348"/>
    </row>
    <row r="1626" spans="1:5" ht="15.75">
      <c r="A1626" s="151"/>
      <c r="B1626" s="346"/>
      <c r="C1626" s="108"/>
      <c r="D1626" s="108"/>
      <c r="E1626" s="348"/>
    </row>
    <row r="1627" spans="1:5" ht="15.75">
      <c r="A1627" s="151"/>
      <c r="B1627" s="346"/>
      <c r="C1627" s="108"/>
      <c r="D1627" s="108"/>
      <c r="E1627" s="348"/>
    </row>
    <row r="1628" spans="1:5" ht="15.75">
      <c r="A1628" s="151"/>
      <c r="B1628" s="346"/>
      <c r="C1628" s="108"/>
      <c r="D1628" s="108"/>
      <c r="E1628" s="348"/>
    </row>
    <row r="1629" spans="1:5" ht="15.75">
      <c r="A1629" s="151"/>
      <c r="B1629" s="346"/>
      <c r="C1629" s="108"/>
      <c r="D1629" s="108"/>
      <c r="E1629" s="348"/>
    </row>
    <row r="1630" spans="1:5" ht="15.75">
      <c r="A1630" s="151"/>
      <c r="B1630" s="346"/>
      <c r="C1630" s="108"/>
      <c r="D1630" s="108"/>
      <c r="E1630" s="348"/>
    </row>
    <row r="1631" spans="1:5" ht="15.75">
      <c r="A1631" s="151"/>
      <c r="B1631" s="346"/>
      <c r="C1631" s="108"/>
      <c r="D1631" s="108"/>
      <c r="E1631" s="348"/>
    </row>
    <row r="1632" spans="1:5" ht="15.75">
      <c r="A1632" s="151"/>
      <c r="B1632" s="346"/>
      <c r="C1632" s="108"/>
      <c r="D1632" s="108"/>
      <c r="E1632" s="348"/>
    </row>
    <row r="1633" spans="1:5" ht="15.75">
      <c r="A1633" s="151"/>
      <c r="B1633" s="346"/>
      <c r="C1633" s="108"/>
      <c r="D1633" s="108"/>
      <c r="E1633" s="348"/>
    </row>
    <row r="1634" spans="1:5" ht="15.75">
      <c r="A1634" s="151"/>
      <c r="B1634" s="346"/>
      <c r="C1634" s="108"/>
      <c r="D1634" s="108"/>
      <c r="E1634" s="348"/>
    </row>
    <row r="1635" spans="1:5" ht="15.75">
      <c r="A1635" s="151"/>
      <c r="B1635" s="346"/>
      <c r="C1635" s="108"/>
      <c r="D1635" s="108"/>
      <c r="E1635" s="348"/>
    </row>
    <row r="1636" spans="1:5" ht="15.75">
      <c r="A1636" s="151"/>
      <c r="B1636" s="346"/>
      <c r="C1636" s="108"/>
      <c r="D1636" s="108"/>
      <c r="E1636" s="348"/>
    </row>
    <row r="1637" spans="1:5" ht="15.75">
      <c r="A1637" s="151"/>
      <c r="B1637" s="346"/>
      <c r="C1637" s="108"/>
      <c r="D1637" s="108"/>
      <c r="E1637" s="348"/>
    </row>
    <row r="1638" spans="1:5" ht="15.75">
      <c r="A1638" s="151"/>
      <c r="B1638" s="346"/>
      <c r="C1638" s="108"/>
      <c r="D1638" s="108"/>
      <c r="E1638" s="348"/>
    </row>
    <row r="1639" spans="1:5" ht="15.75">
      <c r="A1639" s="151"/>
      <c r="B1639" s="346"/>
      <c r="C1639" s="108"/>
      <c r="D1639" s="108"/>
      <c r="E1639" s="348"/>
    </row>
    <row r="1640" spans="1:5" ht="15.75">
      <c r="A1640" s="151"/>
      <c r="B1640" s="346"/>
      <c r="C1640" s="108"/>
      <c r="D1640" s="108"/>
      <c r="E1640" s="348"/>
    </row>
    <row r="1641" spans="1:5" ht="15.75">
      <c r="A1641" s="151"/>
      <c r="B1641" s="346"/>
      <c r="C1641" s="108"/>
      <c r="D1641" s="108"/>
      <c r="E1641" s="348"/>
    </row>
    <row r="1642" spans="1:5" ht="15.75">
      <c r="A1642" s="151"/>
      <c r="B1642" s="346"/>
      <c r="C1642" s="108"/>
      <c r="D1642" s="108"/>
      <c r="E1642" s="348"/>
    </row>
    <row r="1643" spans="1:5" ht="15.75">
      <c r="A1643" s="151"/>
      <c r="B1643" s="346"/>
      <c r="C1643" s="108"/>
      <c r="D1643" s="108"/>
      <c r="E1643" s="348"/>
    </row>
    <row r="1644" spans="1:5" ht="15.75">
      <c r="A1644" s="151"/>
      <c r="B1644" s="346"/>
      <c r="C1644" s="108"/>
      <c r="D1644" s="108"/>
      <c r="E1644" s="348"/>
    </row>
    <row r="1645" spans="1:5" ht="15.75">
      <c r="A1645" s="151"/>
      <c r="B1645" s="346"/>
      <c r="C1645" s="108"/>
      <c r="D1645" s="108"/>
      <c r="E1645" s="348"/>
    </row>
    <row r="1646" spans="1:5" ht="15.75">
      <c r="A1646" s="151"/>
      <c r="B1646" s="346"/>
      <c r="C1646" s="108"/>
      <c r="D1646" s="108"/>
      <c r="E1646" s="348"/>
    </row>
    <row r="1647" spans="1:5" ht="15.75">
      <c r="A1647" s="151"/>
      <c r="B1647" s="346"/>
      <c r="C1647" s="108"/>
      <c r="D1647" s="108"/>
      <c r="E1647" s="348"/>
    </row>
    <row r="1648" spans="1:5" ht="15.75">
      <c r="A1648" s="151"/>
      <c r="B1648" s="346"/>
      <c r="C1648" s="108"/>
      <c r="D1648" s="108"/>
      <c r="E1648" s="348"/>
    </row>
    <row r="1649" spans="1:5" ht="15.75">
      <c r="A1649" s="151"/>
      <c r="B1649" s="346"/>
      <c r="C1649" s="108"/>
      <c r="D1649" s="108"/>
      <c r="E1649" s="348"/>
    </row>
    <row r="1650" spans="1:5" ht="15.75">
      <c r="A1650" s="151"/>
      <c r="B1650" s="346"/>
      <c r="C1650" s="108"/>
      <c r="D1650" s="108"/>
      <c r="E1650" s="348"/>
    </row>
    <row r="1651" spans="1:5" ht="15.75">
      <c r="A1651" s="151"/>
      <c r="B1651" s="346"/>
      <c r="C1651" s="108"/>
      <c r="D1651" s="108"/>
      <c r="E1651" s="348"/>
    </row>
    <row r="1652" spans="1:5" ht="15.75">
      <c r="A1652" s="151"/>
      <c r="B1652" s="346"/>
      <c r="C1652" s="108"/>
      <c r="D1652" s="108"/>
      <c r="E1652" s="348"/>
    </row>
    <row r="1653" spans="1:5" ht="15.75">
      <c r="A1653" s="151"/>
      <c r="B1653" s="346"/>
      <c r="C1653" s="108"/>
      <c r="D1653" s="108"/>
      <c r="E1653" s="348"/>
    </row>
    <row r="1654" spans="1:5" ht="15.75">
      <c r="A1654" s="151"/>
      <c r="B1654" s="346"/>
      <c r="C1654" s="108"/>
      <c r="D1654" s="108"/>
      <c r="E1654" s="348"/>
    </row>
    <row r="1655" spans="1:5" ht="15.75">
      <c r="A1655" s="151"/>
      <c r="B1655" s="346"/>
      <c r="C1655" s="108"/>
      <c r="D1655" s="108"/>
      <c r="E1655" s="348"/>
    </row>
    <row r="1656" spans="1:5" ht="15.75">
      <c r="A1656" s="151"/>
      <c r="B1656" s="346"/>
      <c r="C1656" s="108"/>
      <c r="D1656" s="108"/>
      <c r="E1656" s="348"/>
    </row>
    <row r="1657" spans="1:5" ht="15.75">
      <c r="A1657" s="151"/>
      <c r="B1657" s="346"/>
      <c r="C1657" s="108"/>
      <c r="D1657" s="108"/>
      <c r="E1657" s="348"/>
    </row>
    <row r="1658" spans="1:5" ht="15.75">
      <c r="A1658" s="151"/>
      <c r="B1658" s="346"/>
      <c r="C1658" s="108"/>
      <c r="D1658" s="108"/>
      <c r="E1658" s="348"/>
    </row>
    <row r="1659" spans="1:5" ht="15.75">
      <c r="A1659" s="151"/>
      <c r="B1659" s="346"/>
      <c r="C1659" s="108"/>
      <c r="D1659" s="108"/>
      <c r="E1659" s="348"/>
    </row>
    <row r="1660" spans="1:5" ht="15.75">
      <c r="A1660" s="151"/>
      <c r="B1660" s="346"/>
      <c r="C1660" s="108"/>
      <c r="D1660" s="108"/>
      <c r="E1660" s="348"/>
    </row>
    <row r="1661" spans="1:5" ht="15.75">
      <c r="A1661" s="151"/>
      <c r="B1661" s="346"/>
      <c r="C1661" s="108"/>
      <c r="D1661" s="108"/>
      <c r="E1661" s="348"/>
    </row>
    <row r="1662" spans="1:5" ht="15.75">
      <c r="A1662" s="151"/>
      <c r="B1662" s="346"/>
      <c r="C1662" s="108"/>
      <c r="D1662" s="108"/>
      <c r="E1662" s="348"/>
    </row>
    <row r="1663" spans="1:5" ht="15.75">
      <c r="A1663" s="151"/>
      <c r="B1663" s="346"/>
      <c r="C1663" s="108"/>
      <c r="D1663" s="108"/>
      <c r="E1663" s="348"/>
    </row>
    <row r="1664" spans="1:5" ht="15.75">
      <c r="A1664" s="151"/>
      <c r="B1664" s="346"/>
      <c r="C1664" s="108"/>
      <c r="D1664" s="108"/>
      <c r="E1664" s="348"/>
    </row>
    <row r="1665" spans="1:5" ht="15.75">
      <c r="A1665" s="151"/>
      <c r="B1665" s="346"/>
      <c r="C1665" s="108"/>
      <c r="D1665" s="108"/>
      <c r="E1665" s="348"/>
    </row>
    <row r="1666" spans="1:5" ht="15.75">
      <c r="A1666" s="151"/>
      <c r="B1666" s="346"/>
      <c r="C1666" s="108"/>
      <c r="D1666" s="108"/>
      <c r="E1666" s="348"/>
    </row>
    <row r="1667" spans="1:5" ht="15.75">
      <c r="A1667" s="151"/>
      <c r="B1667" s="346"/>
      <c r="C1667" s="108"/>
      <c r="D1667" s="108"/>
      <c r="E1667" s="348"/>
    </row>
    <row r="1668" spans="1:5" ht="15.75">
      <c r="A1668" s="151"/>
      <c r="B1668" s="346"/>
      <c r="C1668" s="108"/>
      <c r="D1668" s="108"/>
      <c r="E1668" s="348"/>
    </row>
    <row r="1669" spans="1:5" ht="15.75">
      <c r="A1669" s="151"/>
      <c r="B1669" s="346"/>
      <c r="C1669" s="108"/>
      <c r="D1669" s="108"/>
      <c r="E1669" s="348"/>
    </row>
    <row r="1670" spans="1:5" ht="15.75">
      <c r="A1670" s="151"/>
      <c r="B1670" s="346"/>
      <c r="C1670" s="108"/>
      <c r="D1670" s="108"/>
      <c r="E1670" s="348"/>
    </row>
    <row r="1671" spans="1:5" ht="15.75">
      <c r="A1671" s="151"/>
      <c r="B1671" s="346"/>
      <c r="C1671" s="108"/>
      <c r="D1671" s="108"/>
      <c r="E1671" s="348"/>
    </row>
    <row r="1672" spans="1:5" ht="15.75">
      <c r="A1672" s="151"/>
      <c r="B1672" s="346"/>
      <c r="C1672" s="108"/>
      <c r="D1672" s="108"/>
      <c r="E1672" s="348"/>
    </row>
    <row r="1673" spans="1:5" ht="15.75">
      <c r="A1673" s="151"/>
      <c r="B1673" s="346"/>
      <c r="C1673" s="108"/>
      <c r="D1673" s="108"/>
      <c r="E1673" s="348"/>
    </row>
    <row r="1674" spans="1:5" ht="15.75">
      <c r="A1674" s="151"/>
      <c r="B1674" s="346"/>
      <c r="C1674" s="108"/>
      <c r="D1674" s="108"/>
      <c r="E1674" s="348"/>
    </row>
    <row r="1675" spans="1:5" ht="15.75">
      <c r="A1675" s="151"/>
      <c r="B1675" s="346"/>
      <c r="C1675" s="108"/>
      <c r="D1675" s="108"/>
      <c r="E1675" s="348"/>
    </row>
    <row r="1676" spans="1:5" ht="15.75">
      <c r="A1676" s="151"/>
      <c r="B1676" s="346"/>
      <c r="C1676" s="108"/>
      <c r="D1676" s="108"/>
      <c r="E1676" s="348"/>
    </row>
    <row r="1677" spans="1:5" ht="15.75">
      <c r="A1677" s="151"/>
      <c r="B1677" s="346"/>
      <c r="C1677" s="108"/>
      <c r="D1677" s="108"/>
      <c r="E1677" s="348"/>
    </row>
    <row r="1678" spans="1:5" ht="15.75">
      <c r="A1678" s="151"/>
      <c r="B1678" s="346"/>
      <c r="C1678" s="108"/>
      <c r="D1678" s="108"/>
      <c r="E1678" s="348"/>
    </row>
    <row r="1679" spans="1:5" ht="15.75">
      <c r="A1679" s="151"/>
      <c r="B1679" s="346"/>
      <c r="C1679" s="108"/>
      <c r="D1679" s="108"/>
      <c r="E1679" s="348"/>
    </row>
    <row r="1680" spans="1:5" ht="15.75">
      <c r="A1680" s="151"/>
      <c r="B1680" s="346"/>
      <c r="C1680" s="108"/>
      <c r="D1680" s="108"/>
      <c r="E1680" s="348"/>
    </row>
    <row r="1681" spans="1:5" ht="15.75">
      <c r="A1681" s="151"/>
      <c r="B1681" s="346"/>
      <c r="C1681" s="108"/>
      <c r="D1681" s="108"/>
      <c r="E1681" s="348"/>
    </row>
    <row r="1682" spans="1:5" ht="15.75">
      <c r="A1682" s="151"/>
      <c r="B1682" s="346"/>
      <c r="C1682" s="108"/>
      <c r="D1682" s="108"/>
      <c r="E1682" s="348"/>
    </row>
    <row r="1683" spans="1:5" ht="15.75">
      <c r="A1683" s="151"/>
      <c r="B1683" s="346"/>
      <c r="C1683" s="108"/>
      <c r="D1683" s="108"/>
      <c r="E1683" s="348"/>
    </row>
    <row r="1684" spans="1:5" ht="15.75">
      <c r="A1684" s="151"/>
      <c r="B1684" s="346"/>
      <c r="C1684" s="108"/>
      <c r="D1684" s="108"/>
      <c r="E1684" s="348"/>
    </row>
    <row r="1685" spans="1:5" ht="15.75">
      <c r="A1685" s="151"/>
      <c r="B1685" s="346"/>
      <c r="C1685" s="108"/>
      <c r="D1685" s="108"/>
      <c r="E1685" s="348"/>
    </row>
    <row r="1686" spans="1:5" ht="15.75">
      <c r="A1686" s="151"/>
      <c r="B1686" s="346"/>
      <c r="C1686" s="108"/>
      <c r="D1686" s="108"/>
      <c r="E1686" s="348"/>
    </row>
    <row r="1687" spans="1:5" ht="15.75">
      <c r="A1687" s="151"/>
      <c r="B1687" s="346"/>
      <c r="C1687" s="108"/>
      <c r="D1687" s="108"/>
      <c r="E1687" s="348"/>
    </row>
    <row r="1688" spans="1:5" ht="15.75">
      <c r="A1688" s="151"/>
      <c r="B1688" s="346"/>
      <c r="C1688" s="108"/>
      <c r="D1688" s="108"/>
      <c r="E1688" s="348"/>
    </row>
    <row r="1689" spans="1:5" ht="15.75">
      <c r="A1689" s="151"/>
      <c r="B1689" s="346"/>
      <c r="C1689" s="108"/>
      <c r="D1689" s="108"/>
      <c r="E1689" s="348"/>
    </row>
    <row r="1690" spans="1:5" ht="15.75">
      <c r="A1690" s="151"/>
      <c r="B1690" s="346"/>
      <c r="C1690" s="108"/>
      <c r="D1690" s="108"/>
      <c r="E1690" s="348"/>
    </row>
    <row r="1691" spans="1:5" ht="15.75">
      <c r="A1691" s="151"/>
      <c r="B1691" s="346"/>
      <c r="C1691" s="108"/>
      <c r="D1691" s="108"/>
      <c r="E1691" s="348"/>
    </row>
    <row r="1692" spans="1:5" ht="15.75">
      <c r="A1692" s="151"/>
      <c r="B1692" s="346"/>
      <c r="C1692" s="108"/>
      <c r="D1692" s="108"/>
      <c r="E1692" s="348"/>
    </row>
    <row r="1693" spans="1:5" ht="15.75">
      <c r="A1693" s="151"/>
      <c r="B1693" s="346"/>
      <c r="C1693" s="108"/>
      <c r="D1693" s="108"/>
      <c r="E1693" s="348"/>
    </row>
    <row r="1694" spans="1:5" ht="15.75">
      <c r="A1694" s="151"/>
      <c r="B1694" s="346"/>
      <c r="C1694" s="108"/>
      <c r="D1694" s="108"/>
      <c r="E1694" s="348"/>
    </row>
    <row r="1695" spans="1:5" ht="15.75">
      <c r="A1695" s="151"/>
      <c r="B1695" s="346"/>
      <c r="C1695" s="108"/>
      <c r="D1695" s="108"/>
      <c r="E1695" s="348"/>
    </row>
    <row r="1696" spans="1:5" ht="15.75">
      <c r="A1696" s="151"/>
      <c r="B1696" s="346"/>
      <c r="C1696" s="108"/>
      <c r="D1696" s="108"/>
      <c r="E1696" s="348"/>
    </row>
    <row r="1697" spans="1:5" ht="15.75">
      <c r="A1697" s="151"/>
      <c r="B1697" s="346"/>
      <c r="C1697" s="108"/>
      <c r="D1697" s="108"/>
      <c r="E1697" s="348"/>
    </row>
    <row r="1698" spans="1:5" ht="15.75">
      <c r="A1698" s="151"/>
      <c r="B1698" s="346"/>
      <c r="C1698" s="108"/>
      <c r="D1698" s="108"/>
      <c r="E1698" s="348"/>
    </row>
    <row r="1699" spans="1:5" ht="15.75">
      <c r="A1699" s="151"/>
      <c r="B1699" s="346"/>
      <c r="C1699" s="108"/>
      <c r="D1699" s="108"/>
      <c r="E1699" s="348"/>
    </row>
    <row r="1700" spans="1:5" ht="15.75">
      <c r="A1700" s="151"/>
      <c r="B1700" s="346"/>
      <c r="C1700" s="108"/>
      <c r="D1700" s="108"/>
      <c r="E1700" s="348"/>
    </row>
    <row r="1701" spans="1:5" ht="15.75">
      <c r="A1701" s="151"/>
      <c r="B1701" s="346"/>
      <c r="C1701" s="108"/>
      <c r="D1701" s="108"/>
      <c r="E1701" s="348"/>
    </row>
    <row r="1702" spans="1:5" ht="15.75">
      <c r="A1702" s="151"/>
      <c r="B1702" s="346"/>
      <c r="C1702" s="108"/>
      <c r="D1702" s="108"/>
      <c r="E1702" s="348"/>
    </row>
    <row r="1703" spans="1:5" ht="15.75">
      <c r="A1703" s="151"/>
      <c r="B1703" s="346"/>
      <c r="C1703" s="108"/>
      <c r="D1703" s="108"/>
      <c r="E1703" s="348"/>
    </row>
    <row r="1704" spans="1:5" ht="15.75">
      <c r="A1704" s="151"/>
      <c r="B1704" s="346"/>
      <c r="C1704" s="108"/>
      <c r="D1704" s="108"/>
      <c r="E1704" s="348"/>
    </row>
    <row r="1705" spans="1:5" ht="15.75">
      <c r="A1705" s="151"/>
      <c r="B1705" s="346"/>
      <c r="C1705" s="108"/>
      <c r="D1705" s="108"/>
      <c r="E1705" s="348"/>
    </row>
    <row r="1706" spans="1:5" ht="15.75">
      <c r="A1706" s="151"/>
      <c r="B1706" s="346"/>
      <c r="C1706" s="108"/>
      <c r="D1706" s="108"/>
      <c r="E1706" s="348"/>
    </row>
    <row r="1707" spans="1:5" ht="15.75">
      <c r="A1707" s="151"/>
      <c r="B1707" s="346"/>
      <c r="C1707" s="108"/>
      <c r="D1707" s="108"/>
      <c r="E1707" s="348"/>
    </row>
    <row r="1708" spans="1:5" ht="15.75">
      <c r="A1708" s="151"/>
      <c r="B1708" s="346"/>
      <c r="C1708" s="108"/>
      <c r="D1708" s="108"/>
      <c r="E1708" s="348"/>
    </row>
    <row r="1709" spans="1:5" ht="15.75">
      <c r="A1709" s="151"/>
      <c r="B1709" s="346"/>
      <c r="C1709" s="108"/>
      <c r="D1709" s="108"/>
      <c r="E1709" s="348"/>
    </row>
    <row r="1710" spans="1:5" ht="15.75">
      <c r="A1710" s="151"/>
      <c r="B1710" s="346"/>
      <c r="C1710" s="108"/>
      <c r="D1710" s="108"/>
      <c r="E1710" s="348"/>
    </row>
    <row r="1711" spans="1:5" ht="15.75">
      <c r="A1711" s="151"/>
      <c r="B1711" s="346"/>
      <c r="C1711" s="108"/>
      <c r="D1711" s="108"/>
      <c r="E1711" s="348"/>
    </row>
    <row r="1712" spans="1:5" ht="15.75">
      <c r="A1712" s="151"/>
      <c r="B1712" s="346"/>
      <c r="C1712" s="108"/>
      <c r="D1712" s="108"/>
      <c r="E1712" s="348"/>
    </row>
    <row r="1713" spans="1:5" ht="15.75">
      <c r="A1713" s="151"/>
      <c r="B1713" s="346"/>
      <c r="C1713" s="108"/>
      <c r="D1713" s="108"/>
      <c r="E1713" s="348"/>
    </row>
    <row r="1714" spans="1:5" ht="15.75">
      <c r="A1714" s="151"/>
      <c r="B1714" s="346"/>
      <c r="C1714" s="108"/>
      <c r="D1714" s="108"/>
      <c r="E1714" s="348"/>
    </row>
    <row r="1715" spans="1:5" ht="15.75">
      <c r="A1715" s="151"/>
      <c r="B1715" s="346"/>
      <c r="C1715" s="108"/>
      <c r="D1715" s="108"/>
      <c r="E1715" s="348"/>
    </row>
    <row r="1716" spans="1:5" ht="15.75">
      <c r="A1716" s="151"/>
      <c r="B1716" s="346"/>
      <c r="C1716" s="108"/>
      <c r="D1716" s="108"/>
      <c r="E1716" s="348"/>
    </row>
    <row r="1717" spans="1:5" ht="15.75">
      <c r="A1717" s="151"/>
      <c r="B1717" s="346"/>
      <c r="C1717" s="108"/>
      <c r="D1717" s="108"/>
      <c r="E1717" s="348"/>
    </row>
    <row r="1718" spans="1:5" ht="15.75">
      <c r="A1718" s="151"/>
      <c r="B1718" s="346"/>
      <c r="C1718" s="108"/>
      <c r="D1718" s="108"/>
      <c r="E1718" s="348"/>
    </row>
    <row r="1719" spans="1:5" ht="15.75">
      <c r="A1719" s="151"/>
      <c r="B1719" s="346"/>
      <c r="C1719" s="108"/>
      <c r="D1719" s="108"/>
      <c r="E1719" s="348"/>
    </row>
    <row r="1720" spans="1:5" ht="15.75">
      <c r="A1720" s="151"/>
      <c r="B1720" s="346"/>
      <c r="C1720" s="108"/>
      <c r="D1720" s="108"/>
      <c r="E1720" s="348"/>
    </row>
    <row r="1721" spans="1:5" ht="15.75">
      <c r="A1721" s="151"/>
      <c r="B1721" s="346"/>
      <c r="C1721" s="108"/>
      <c r="D1721" s="108"/>
      <c r="E1721" s="348"/>
    </row>
    <row r="1722" spans="1:5" ht="15.75">
      <c r="A1722" s="151"/>
      <c r="B1722" s="346"/>
      <c r="C1722" s="108"/>
      <c r="D1722" s="108"/>
      <c r="E1722" s="348"/>
    </row>
    <row r="1723" spans="1:5" ht="15.75">
      <c r="A1723" s="151"/>
      <c r="B1723" s="346"/>
      <c r="C1723" s="108"/>
      <c r="D1723" s="108"/>
      <c r="E1723" s="348"/>
    </row>
    <row r="1724" spans="1:5" ht="15.75">
      <c r="A1724" s="151"/>
      <c r="B1724" s="346"/>
      <c r="C1724" s="108"/>
      <c r="D1724" s="108"/>
      <c r="E1724" s="348"/>
    </row>
    <row r="1725" spans="1:5" ht="15.75">
      <c r="A1725" s="151"/>
      <c r="B1725" s="346"/>
      <c r="C1725" s="108"/>
      <c r="D1725" s="108"/>
      <c r="E1725" s="348"/>
    </row>
    <row r="1726" spans="1:5" ht="15.75">
      <c r="A1726" s="151"/>
      <c r="B1726" s="346"/>
      <c r="C1726" s="108"/>
      <c r="D1726" s="108"/>
      <c r="E1726" s="348"/>
    </row>
    <row r="1727" spans="1:5" ht="15.75">
      <c r="A1727" s="151"/>
      <c r="B1727" s="346"/>
      <c r="C1727" s="108"/>
      <c r="D1727" s="108"/>
      <c r="E1727" s="348"/>
    </row>
    <row r="1728" spans="1:5" ht="15.75">
      <c r="A1728" s="151"/>
      <c r="B1728" s="346"/>
      <c r="C1728" s="108"/>
      <c r="D1728" s="108"/>
      <c r="E1728" s="348"/>
    </row>
    <row r="1729" spans="1:5" ht="15.75">
      <c r="A1729" s="151"/>
      <c r="B1729" s="346"/>
      <c r="C1729" s="108"/>
      <c r="D1729" s="108"/>
      <c r="E1729" s="348"/>
    </row>
    <row r="1730" spans="1:5" ht="15.75">
      <c r="A1730" s="151"/>
      <c r="B1730" s="346"/>
      <c r="C1730" s="108"/>
      <c r="D1730" s="108"/>
      <c r="E1730" s="348"/>
    </row>
    <row r="1731" spans="1:5" ht="15.75">
      <c r="A1731" s="151"/>
      <c r="B1731" s="346"/>
      <c r="C1731" s="108"/>
      <c r="D1731" s="108"/>
      <c r="E1731" s="348"/>
    </row>
    <row r="1732" spans="1:5" ht="15.75">
      <c r="A1732" s="151"/>
      <c r="B1732" s="346"/>
      <c r="C1732" s="108"/>
      <c r="D1732" s="108"/>
      <c r="E1732" s="348"/>
    </row>
    <row r="1733" spans="1:5" ht="15.75">
      <c r="A1733" s="151"/>
      <c r="B1733" s="346"/>
      <c r="C1733" s="108"/>
      <c r="D1733" s="108"/>
      <c r="E1733" s="348"/>
    </row>
    <row r="1734" spans="1:5" ht="15.75">
      <c r="A1734" s="151"/>
      <c r="B1734" s="346"/>
      <c r="C1734" s="108"/>
      <c r="D1734" s="108"/>
      <c r="E1734" s="348"/>
    </row>
    <row r="1735" spans="1:5" ht="15.75">
      <c r="A1735" s="151"/>
      <c r="B1735" s="346"/>
      <c r="C1735" s="108"/>
      <c r="D1735" s="108"/>
      <c r="E1735" s="348"/>
    </row>
    <row r="1736" spans="1:5" ht="15.75">
      <c r="A1736" s="151"/>
      <c r="B1736" s="346"/>
      <c r="C1736" s="108"/>
      <c r="D1736" s="108"/>
      <c r="E1736" s="348"/>
    </row>
    <row r="1737" spans="1:5" ht="15.75">
      <c r="A1737" s="151"/>
      <c r="B1737" s="346"/>
      <c r="C1737" s="108"/>
      <c r="D1737" s="108"/>
      <c r="E1737" s="348"/>
    </row>
    <row r="1738" spans="1:5" ht="15.75">
      <c r="A1738" s="151"/>
      <c r="B1738" s="346"/>
      <c r="C1738" s="108"/>
      <c r="D1738" s="108"/>
      <c r="E1738" s="348"/>
    </row>
    <row r="1739" spans="1:5" ht="15.75">
      <c r="A1739" s="151"/>
      <c r="B1739" s="346"/>
      <c r="C1739" s="108"/>
      <c r="D1739" s="108"/>
      <c r="E1739" s="348"/>
    </row>
    <row r="1740" spans="1:5" ht="15.75">
      <c r="A1740" s="151"/>
      <c r="B1740" s="346"/>
      <c r="C1740" s="108"/>
      <c r="D1740" s="108"/>
      <c r="E1740" s="348"/>
    </row>
    <row r="1741" spans="1:5" ht="15.75">
      <c r="A1741" s="151"/>
      <c r="B1741" s="346"/>
      <c r="C1741" s="108"/>
      <c r="D1741" s="108"/>
      <c r="E1741" s="348"/>
    </row>
    <row r="1742" spans="1:5" ht="15.75">
      <c r="A1742" s="151"/>
      <c r="B1742" s="346"/>
      <c r="C1742" s="108"/>
      <c r="D1742" s="108"/>
      <c r="E1742" s="348"/>
    </row>
    <row r="1743" spans="1:5" ht="15.75">
      <c r="A1743" s="151"/>
      <c r="B1743" s="346"/>
      <c r="C1743" s="108"/>
      <c r="D1743" s="108"/>
      <c r="E1743" s="348"/>
    </row>
    <row r="1744" spans="1:5" ht="15.75">
      <c r="A1744" s="151"/>
      <c r="B1744" s="346"/>
      <c r="C1744" s="108"/>
      <c r="D1744" s="108"/>
      <c r="E1744" s="348"/>
    </row>
    <row r="1745" spans="1:5" ht="15.75">
      <c r="A1745" s="151"/>
      <c r="B1745" s="346"/>
      <c r="C1745" s="108"/>
      <c r="D1745" s="108"/>
      <c r="E1745" s="348"/>
    </row>
    <row r="1746" spans="1:5" ht="15.75">
      <c r="A1746" s="151"/>
      <c r="B1746" s="346"/>
      <c r="C1746" s="108"/>
      <c r="D1746" s="108"/>
      <c r="E1746" s="348"/>
    </row>
    <row r="1747" spans="1:5" ht="15.75">
      <c r="A1747" s="151"/>
      <c r="B1747" s="346"/>
      <c r="C1747" s="108"/>
      <c r="D1747" s="108"/>
      <c r="E1747" s="348"/>
    </row>
    <row r="1748" spans="1:5" ht="15.75">
      <c r="A1748" s="151"/>
      <c r="B1748" s="346"/>
      <c r="C1748" s="108"/>
      <c r="D1748" s="108"/>
      <c r="E1748" s="348"/>
    </row>
    <row r="1749" spans="1:5" ht="15.75">
      <c r="A1749" s="151"/>
      <c r="B1749" s="346"/>
      <c r="C1749" s="108"/>
      <c r="D1749" s="108"/>
      <c r="E1749" s="348"/>
    </row>
    <row r="1750" spans="1:5" ht="15.75">
      <c r="A1750" s="151"/>
      <c r="B1750" s="346"/>
      <c r="C1750" s="108"/>
      <c r="D1750" s="108"/>
      <c r="E1750" s="348"/>
    </row>
    <row r="1751" spans="1:5" ht="15.75">
      <c r="A1751" s="151"/>
      <c r="B1751" s="346"/>
      <c r="C1751" s="108"/>
      <c r="D1751" s="108"/>
      <c r="E1751" s="348"/>
    </row>
    <row r="1752" spans="1:5" ht="15.75">
      <c r="A1752" s="151"/>
      <c r="B1752" s="346"/>
      <c r="C1752" s="108"/>
      <c r="D1752" s="108"/>
      <c r="E1752" s="348"/>
    </row>
    <row r="1753" spans="1:5" ht="15.75">
      <c r="A1753" s="151"/>
      <c r="B1753" s="346"/>
      <c r="C1753" s="108"/>
      <c r="D1753" s="108"/>
      <c r="E1753" s="348"/>
    </row>
    <row r="1754" spans="1:5" ht="15.75">
      <c r="A1754" s="151"/>
      <c r="B1754" s="346"/>
      <c r="C1754" s="108"/>
      <c r="D1754" s="108"/>
      <c r="E1754" s="348"/>
    </row>
    <row r="1755" spans="1:5" ht="15.75">
      <c r="A1755" s="151"/>
      <c r="B1755" s="346"/>
      <c r="C1755" s="108"/>
      <c r="D1755" s="108"/>
      <c r="E1755" s="348"/>
    </row>
    <row r="1756" spans="1:5" ht="15.75">
      <c r="A1756" s="151"/>
      <c r="B1756" s="346"/>
      <c r="C1756" s="108"/>
      <c r="D1756" s="108"/>
      <c r="E1756" s="348"/>
    </row>
    <row r="1757" spans="1:5" ht="15.75">
      <c r="A1757" s="151"/>
      <c r="B1757" s="346"/>
      <c r="C1757" s="108"/>
      <c r="D1757" s="108"/>
      <c r="E1757" s="348"/>
    </row>
    <row r="1758" spans="1:5" ht="15.75">
      <c r="A1758" s="151"/>
      <c r="B1758" s="346"/>
      <c r="C1758" s="108"/>
      <c r="D1758" s="108"/>
      <c r="E1758" s="348"/>
    </row>
    <row r="1759" spans="1:5" ht="15.75">
      <c r="A1759" s="151"/>
      <c r="B1759" s="346"/>
      <c r="C1759" s="108"/>
      <c r="D1759" s="108"/>
      <c r="E1759" s="348"/>
    </row>
    <row r="1760" spans="1:5" ht="15.75">
      <c r="A1760" s="151"/>
      <c r="B1760" s="346"/>
      <c r="C1760" s="108"/>
      <c r="D1760" s="108"/>
      <c r="E1760" s="348"/>
    </row>
    <row r="1761" spans="1:5" ht="15.75">
      <c r="A1761" s="151"/>
      <c r="B1761" s="346"/>
      <c r="C1761" s="108"/>
      <c r="D1761" s="108"/>
      <c r="E1761" s="348"/>
    </row>
    <row r="1762" spans="1:5" ht="15.75">
      <c r="A1762" s="151"/>
      <c r="B1762" s="346"/>
      <c r="C1762" s="108"/>
      <c r="D1762" s="108"/>
      <c r="E1762" s="348"/>
    </row>
    <row r="1763" spans="1:5" ht="15.75">
      <c r="A1763" s="151"/>
      <c r="B1763" s="346"/>
      <c r="C1763" s="108"/>
      <c r="D1763" s="108"/>
      <c r="E1763" s="348"/>
    </row>
    <row r="1764" spans="1:5" ht="15.75">
      <c r="A1764" s="151"/>
      <c r="B1764" s="346"/>
      <c r="C1764" s="108"/>
      <c r="D1764" s="108"/>
      <c r="E1764" s="348"/>
    </row>
    <row r="1765" spans="1:5" ht="15.75">
      <c r="A1765" s="151"/>
      <c r="B1765" s="346"/>
      <c r="C1765" s="108"/>
      <c r="D1765" s="108"/>
      <c r="E1765" s="348"/>
    </row>
    <row r="1766" spans="1:5" ht="15.75">
      <c r="A1766" s="151"/>
      <c r="B1766" s="346"/>
      <c r="C1766" s="108"/>
      <c r="D1766" s="108"/>
      <c r="E1766" s="348"/>
    </row>
    <row r="1767" spans="1:5" ht="15.75">
      <c r="A1767" s="151"/>
      <c r="B1767" s="346"/>
      <c r="C1767" s="108"/>
      <c r="D1767" s="108"/>
      <c r="E1767" s="348"/>
    </row>
    <row r="1768" spans="1:5" ht="15.75">
      <c r="A1768" s="151"/>
      <c r="B1768" s="346"/>
      <c r="C1768" s="108"/>
      <c r="D1768" s="108"/>
      <c r="E1768" s="348"/>
    </row>
    <row r="1769" spans="1:5" ht="15.75">
      <c r="A1769" s="151"/>
      <c r="B1769" s="346"/>
      <c r="C1769" s="108"/>
      <c r="D1769" s="108"/>
      <c r="E1769" s="348"/>
    </row>
    <row r="1770" spans="1:5" ht="15.75">
      <c r="A1770" s="151"/>
      <c r="B1770" s="346"/>
      <c r="C1770" s="108"/>
      <c r="D1770" s="108"/>
      <c r="E1770" s="348"/>
    </row>
    <row r="1771" spans="1:5" ht="15.75">
      <c r="A1771" s="151"/>
      <c r="B1771" s="346"/>
      <c r="C1771" s="108"/>
      <c r="D1771" s="108"/>
      <c r="E1771" s="348"/>
    </row>
    <row r="1772" spans="1:5" ht="15.75">
      <c r="A1772" s="151"/>
      <c r="B1772" s="346"/>
      <c r="C1772" s="108"/>
      <c r="D1772" s="108"/>
      <c r="E1772" s="348"/>
    </row>
    <row r="1773" spans="1:5" ht="15.75">
      <c r="A1773" s="151"/>
      <c r="B1773" s="346"/>
      <c r="C1773" s="108"/>
      <c r="D1773" s="108"/>
      <c r="E1773" s="348"/>
    </row>
    <row r="1774" spans="1:5" ht="15.75">
      <c r="A1774" s="151"/>
      <c r="B1774" s="346"/>
      <c r="C1774" s="108"/>
      <c r="D1774" s="108"/>
      <c r="E1774" s="348"/>
    </row>
    <row r="1775" spans="1:5" ht="15.75">
      <c r="A1775" s="151"/>
      <c r="B1775" s="346"/>
      <c r="C1775" s="108"/>
      <c r="D1775" s="108"/>
      <c r="E1775" s="348"/>
    </row>
    <row r="1776" spans="1:5" ht="15.75">
      <c r="A1776" s="151"/>
      <c r="B1776" s="346"/>
      <c r="C1776" s="108"/>
      <c r="D1776" s="108"/>
      <c r="E1776" s="348"/>
    </row>
    <row r="1777" spans="1:5" ht="15.75">
      <c r="A1777" s="151"/>
      <c r="B1777" s="346"/>
      <c r="C1777" s="108"/>
      <c r="D1777" s="108"/>
      <c r="E1777" s="348"/>
    </row>
    <row r="1778" spans="1:5" ht="15.75">
      <c r="A1778" s="151"/>
      <c r="B1778" s="346"/>
      <c r="C1778" s="108"/>
      <c r="D1778" s="108"/>
      <c r="E1778" s="348"/>
    </row>
    <row r="1779" spans="1:5" ht="15.75">
      <c r="A1779" s="151"/>
      <c r="B1779" s="346"/>
      <c r="C1779" s="108"/>
      <c r="D1779" s="108"/>
      <c r="E1779" s="348"/>
    </row>
    <row r="1780" spans="1:5" ht="15.75">
      <c r="A1780" s="151"/>
      <c r="B1780" s="346"/>
      <c r="C1780" s="108"/>
      <c r="D1780" s="108"/>
      <c r="E1780" s="348"/>
    </row>
    <row r="1781" spans="1:5" ht="15.75">
      <c r="A1781" s="151"/>
      <c r="B1781" s="346"/>
      <c r="C1781" s="108"/>
      <c r="D1781" s="108"/>
      <c r="E1781" s="348"/>
    </row>
    <row r="1782" spans="1:5" ht="15.75">
      <c r="A1782" s="151"/>
      <c r="B1782" s="346"/>
      <c r="C1782" s="108"/>
      <c r="D1782" s="108"/>
      <c r="E1782" s="348"/>
    </row>
    <row r="1783" spans="1:5" ht="15.75">
      <c r="A1783" s="151"/>
      <c r="B1783" s="346"/>
      <c r="C1783" s="108"/>
      <c r="D1783" s="108"/>
      <c r="E1783" s="348"/>
    </row>
    <row r="1784" spans="1:5" ht="15.75">
      <c r="A1784" s="151"/>
      <c r="B1784" s="346"/>
      <c r="C1784" s="108"/>
      <c r="D1784" s="108"/>
      <c r="E1784" s="348"/>
    </row>
    <row r="1785" spans="1:5" ht="15.75">
      <c r="A1785" s="151"/>
      <c r="B1785" s="346"/>
      <c r="C1785" s="108"/>
      <c r="D1785" s="108"/>
      <c r="E1785" s="348"/>
    </row>
    <row r="1786" spans="1:5" ht="15.75">
      <c r="A1786" s="151"/>
      <c r="B1786" s="346"/>
      <c r="C1786" s="108"/>
      <c r="D1786" s="108"/>
      <c r="E1786" s="348"/>
    </row>
    <row r="1787" spans="1:5" ht="15.75">
      <c r="A1787" s="151"/>
      <c r="B1787" s="346"/>
      <c r="C1787" s="108"/>
      <c r="D1787" s="108"/>
      <c r="E1787" s="348"/>
    </row>
    <row r="1788" spans="1:5" ht="15.75">
      <c r="A1788" s="151"/>
      <c r="B1788" s="346"/>
      <c r="C1788" s="108"/>
      <c r="D1788" s="108"/>
      <c r="E1788" s="348"/>
    </row>
    <row r="1789" spans="1:5" ht="15.75">
      <c r="A1789" s="151"/>
      <c r="B1789" s="346"/>
      <c r="C1789" s="108"/>
      <c r="D1789" s="108"/>
      <c r="E1789" s="348"/>
    </row>
    <row r="1790" spans="1:5" ht="15.75">
      <c r="A1790" s="151"/>
      <c r="B1790" s="346"/>
      <c r="C1790" s="108"/>
      <c r="D1790" s="108"/>
      <c r="E1790" s="348"/>
    </row>
    <row r="1791" spans="1:5" ht="15.75">
      <c r="A1791" s="151"/>
      <c r="B1791" s="346"/>
      <c r="C1791" s="108"/>
      <c r="D1791" s="108"/>
      <c r="E1791" s="348"/>
    </row>
    <row r="1792" spans="1:5" ht="15.75">
      <c r="A1792" s="151"/>
      <c r="B1792" s="346"/>
      <c r="C1792" s="108"/>
      <c r="D1792" s="108"/>
      <c r="E1792" s="348"/>
    </row>
    <row r="1793" spans="1:5" ht="15.75">
      <c r="A1793" s="151"/>
      <c r="B1793" s="346"/>
      <c r="C1793" s="108"/>
      <c r="D1793" s="108"/>
      <c r="E1793" s="348"/>
    </row>
    <row r="1794" spans="1:5" ht="15.75">
      <c r="A1794" s="151"/>
      <c r="B1794" s="346"/>
      <c r="C1794" s="108"/>
      <c r="D1794" s="108"/>
      <c r="E1794" s="348"/>
    </row>
    <row r="1795" spans="1:5" ht="15.75">
      <c r="A1795" s="151"/>
      <c r="B1795" s="346"/>
      <c r="C1795" s="108"/>
      <c r="D1795" s="108"/>
      <c r="E1795" s="348"/>
    </row>
    <row r="1796" spans="1:5" ht="15.75">
      <c r="A1796" s="151"/>
      <c r="B1796" s="346"/>
      <c r="C1796" s="108"/>
      <c r="D1796" s="108"/>
      <c r="E1796" s="348"/>
    </row>
    <row r="1797" spans="1:5" ht="15.75">
      <c r="A1797" s="151"/>
      <c r="B1797" s="346"/>
      <c r="C1797" s="108"/>
      <c r="D1797" s="108"/>
      <c r="E1797" s="348"/>
    </row>
    <row r="1798" spans="1:5" ht="15.75">
      <c r="A1798" s="151"/>
      <c r="B1798" s="346"/>
      <c r="C1798" s="108"/>
      <c r="D1798" s="108"/>
      <c r="E1798" s="348"/>
    </row>
    <row r="1799" spans="1:5" ht="15.75">
      <c r="A1799" s="151"/>
      <c r="B1799" s="346"/>
      <c r="C1799" s="108"/>
      <c r="D1799" s="108"/>
      <c r="E1799" s="348"/>
    </row>
    <row r="1800" spans="1:5" ht="15.75">
      <c r="A1800" s="151"/>
      <c r="B1800" s="346"/>
      <c r="C1800" s="108"/>
      <c r="D1800" s="108"/>
      <c r="E1800" s="348"/>
    </row>
    <row r="1801" spans="1:5" ht="15.75">
      <c r="A1801" s="151"/>
      <c r="B1801" s="346"/>
      <c r="C1801" s="108"/>
      <c r="D1801" s="108"/>
      <c r="E1801" s="348"/>
    </row>
    <row r="1802" spans="1:5" ht="15.75">
      <c r="A1802" s="151"/>
      <c r="B1802" s="346"/>
      <c r="C1802" s="108"/>
      <c r="D1802" s="108"/>
      <c r="E1802" s="348"/>
    </row>
    <row r="1803" spans="1:5" ht="15.75">
      <c r="A1803" s="151"/>
      <c r="B1803" s="346"/>
      <c r="C1803" s="108"/>
      <c r="D1803" s="108"/>
      <c r="E1803" s="348"/>
    </row>
    <row r="1804" spans="1:5" ht="15.75">
      <c r="A1804" s="151"/>
      <c r="B1804" s="346"/>
      <c r="C1804" s="108"/>
      <c r="D1804" s="108"/>
      <c r="E1804" s="348"/>
    </row>
    <row r="1805" spans="1:5" ht="15.75">
      <c r="A1805" s="151"/>
      <c r="B1805" s="346"/>
      <c r="C1805" s="108"/>
      <c r="D1805" s="108"/>
      <c r="E1805" s="348"/>
    </row>
    <row r="1806" spans="1:5" ht="15.75">
      <c r="A1806" s="151"/>
      <c r="B1806" s="346"/>
      <c r="C1806" s="108"/>
      <c r="D1806" s="108"/>
      <c r="E1806" s="348"/>
    </row>
    <row r="1807" spans="1:5" ht="15.75">
      <c r="A1807" s="151"/>
      <c r="B1807" s="346"/>
      <c r="C1807" s="108"/>
      <c r="D1807" s="108"/>
      <c r="E1807" s="348"/>
    </row>
    <row r="1808" spans="1:5" ht="15.75">
      <c r="A1808" s="151"/>
      <c r="B1808" s="346"/>
      <c r="C1808" s="108"/>
      <c r="D1808" s="108"/>
      <c r="E1808" s="348"/>
    </row>
    <row r="1809" spans="1:5" ht="15.75">
      <c r="A1809" s="151"/>
      <c r="B1809" s="346"/>
      <c r="C1809" s="108"/>
      <c r="D1809" s="108"/>
      <c r="E1809" s="348"/>
    </row>
    <row r="1810" spans="1:5" ht="15.75">
      <c r="A1810" s="151"/>
      <c r="B1810" s="346"/>
      <c r="C1810" s="108"/>
      <c r="D1810" s="108"/>
      <c r="E1810" s="348"/>
    </row>
    <row r="1811" spans="1:5" ht="15.75">
      <c r="A1811" s="151"/>
      <c r="B1811" s="346"/>
      <c r="C1811" s="108"/>
      <c r="D1811" s="108"/>
      <c r="E1811" s="348"/>
    </row>
    <row r="1812" spans="1:5" ht="15.75">
      <c r="A1812" s="151"/>
      <c r="B1812" s="346"/>
      <c r="C1812" s="108"/>
      <c r="D1812" s="108"/>
      <c r="E1812" s="348"/>
    </row>
    <row r="1813" spans="1:5" ht="15.75">
      <c r="A1813" s="151"/>
      <c r="B1813" s="346"/>
      <c r="C1813" s="108"/>
      <c r="D1813" s="108"/>
      <c r="E1813" s="348"/>
    </row>
    <row r="1814" spans="1:5" ht="15.75">
      <c r="A1814" s="151"/>
      <c r="B1814" s="346"/>
      <c r="C1814" s="108"/>
      <c r="D1814" s="108"/>
      <c r="E1814" s="348"/>
    </row>
    <row r="1815" spans="1:5" ht="15.75">
      <c r="A1815" s="151"/>
      <c r="B1815" s="346"/>
      <c r="C1815" s="108"/>
      <c r="D1815" s="108"/>
      <c r="E1815" s="348"/>
    </row>
    <row r="1816" spans="1:5" ht="15.75">
      <c r="A1816" s="151"/>
      <c r="B1816" s="346"/>
      <c r="C1816" s="108"/>
      <c r="D1816" s="108"/>
      <c r="E1816" s="348"/>
    </row>
    <row r="1817" spans="1:5" ht="15.75">
      <c r="A1817" s="151"/>
      <c r="B1817" s="346"/>
      <c r="C1817" s="108"/>
      <c r="D1817" s="108"/>
      <c r="E1817" s="348"/>
    </row>
    <row r="1818" spans="1:5" ht="15.75">
      <c r="A1818" s="151"/>
      <c r="B1818" s="346"/>
      <c r="C1818" s="108"/>
      <c r="D1818" s="108"/>
      <c r="E1818" s="348"/>
    </row>
    <row r="1819" spans="1:5" ht="15.75">
      <c r="A1819" s="151"/>
      <c r="B1819" s="346"/>
      <c r="C1819" s="108"/>
      <c r="D1819" s="108"/>
      <c r="E1819" s="348"/>
    </row>
    <row r="1820" spans="1:5" ht="15.75">
      <c r="A1820" s="151"/>
      <c r="B1820" s="346"/>
      <c r="C1820" s="108"/>
      <c r="D1820" s="108"/>
      <c r="E1820" s="348"/>
    </row>
    <row r="1821" spans="1:5" ht="15.75">
      <c r="A1821" s="151"/>
      <c r="B1821" s="346"/>
      <c r="C1821" s="108"/>
      <c r="D1821" s="108"/>
      <c r="E1821" s="348"/>
    </row>
    <row r="1822" spans="1:5" ht="15.75">
      <c r="A1822" s="151"/>
      <c r="B1822" s="346"/>
      <c r="C1822" s="108"/>
      <c r="D1822" s="108"/>
      <c r="E1822" s="348"/>
    </row>
    <row r="1823" spans="1:5" ht="15.75">
      <c r="A1823" s="151"/>
      <c r="B1823" s="346"/>
      <c r="C1823" s="108"/>
      <c r="D1823" s="108"/>
      <c r="E1823" s="348"/>
    </row>
    <row r="1824" spans="1:5" ht="15.75">
      <c r="A1824" s="151"/>
      <c r="B1824" s="346"/>
      <c r="C1824" s="108"/>
      <c r="D1824" s="108"/>
      <c r="E1824" s="348"/>
    </row>
    <row r="1825" spans="1:5" ht="15.75">
      <c r="A1825" s="151"/>
      <c r="B1825" s="346"/>
      <c r="C1825" s="108"/>
      <c r="D1825" s="108"/>
      <c r="E1825" s="348"/>
    </row>
    <row r="1826" spans="1:5" ht="15.75">
      <c r="A1826" s="151"/>
      <c r="B1826" s="346"/>
      <c r="C1826" s="108"/>
      <c r="D1826" s="108"/>
      <c r="E1826" s="348"/>
    </row>
    <row r="1827" spans="1:5" ht="15.75">
      <c r="A1827" s="151"/>
      <c r="B1827" s="346"/>
      <c r="C1827" s="108"/>
      <c r="D1827" s="108"/>
      <c r="E1827" s="348"/>
    </row>
    <row r="1828" spans="1:5" ht="15.75">
      <c r="A1828" s="151"/>
      <c r="B1828" s="346"/>
      <c r="C1828" s="108"/>
      <c r="D1828" s="108"/>
      <c r="E1828" s="348"/>
    </row>
    <row r="1829" spans="1:5" ht="15.75">
      <c r="A1829" s="151"/>
      <c r="B1829" s="346"/>
      <c r="C1829" s="108"/>
      <c r="D1829" s="108"/>
      <c r="E1829" s="348"/>
    </row>
    <row r="1830" spans="1:5" ht="15.75">
      <c r="A1830" s="151"/>
      <c r="B1830" s="346"/>
      <c r="C1830" s="108"/>
      <c r="D1830" s="108"/>
      <c r="E1830" s="348"/>
    </row>
    <row r="1831" spans="1:5" ht="15.75">
      <c r="A1831" s="151"/>
      <c r="B1831" s="346"/>
      <c r="C1831" s="108"/>
      <c r="D1831" s="108"/>
      <c r="E1831" s="348"/>
    </row>
    <row r="1832" spans="1:5" ht="15.75">
      <c r="A1832" s="151"/>
      <c r="B1832" s="346"/>
      <c r="C1832" s="108"/>
      <c r="D1832" s="108"/>
      <c r="E1832" s="348"/>
    </row>
    <row r="1833" spans="1:5" ht="15.75">
      <c r="A1833" s="151"/>
      <c r="B1833" s="346"/>
      <c r="C1833" s="108"/>
      <c r="D1833" s="108"/>
      <c r="E1833" s="348"/>
    </row>
    <row r="1834" spans="1:5" ht="15.75">
      <c r="A1834" s="151"/>
      <c r="B1834" s="346"/>
      <c r="C1834" s="108"/>
      <c r="D1834" s="108"/>
      <c r="E1834" s="348"/>
    </row>
    <row r="1835" spans="1:5" ht="15.75">
      <c r="A1835" s="151"/>
      <c r="B1835" s="346"/>
      <c r="C1835" s="108"/>
      <c r="D1835" s="108"/>
      <c r="E1835" s="348"/>
    </row>
    <row r="1836" spans="1:5" ht="15.75">
      <c r="A1836" s="151"/>
      <c r="B1836" s="346"/>
      <c r="C1836" s="108"/>
      <c r="D1836" s="108"/>
      <c r="E1836" s="348"/>
    </row>
    <row r="1837" spans="1:5" ht="15.75">
      <c r="A1837" s="151"/>
      <c r="B1837" s="346"/>
      <c r="C1837" s="108"/>
      <c r="D1837" s="108"/>
      <c r="E1837" s="348"/>
    </row>
    <row r="1838" spans="1:5" ht="15.75">
      <c r="A1838" s="151"/>
      <c r="B1838" s="346"/>
      <c r="C1838" s="108"/>
      <c r="D1838" s="108"/>
      <c r="E1838" s="348"/>
    </row>
    <row r="1839" spans="1:5" ht="15.75">
      <c r="A1839" s="151"/>
      <c r="B1839" s="346"/>
      <c r="C1839" s="108"/>
      <c r="D1839" s="108"/>
      <c r="E1839" s="348"/>
    </row>
    <row r="1840" spans="1:5" ht="15.75">
      <c r="A1840" s="151"/>
      <c r="B1840" s="346"/>
      <c r="C1840" s="108"/>
      <c r="D1840" s="108"/>
      <c r="E1840" s="348"/>
    </row>
    <row r="1841" spans="1:5" ht="15.75">
      <c r="A1841" s="151"/>
      <c r="B1841" s="346"/>
      <c r="C1841" s="108"/>
      <c r="D1841" s="108"/>
      <c r="E1841" s="348"/>
    </row>
    <row r="1842" spans="1:5" ht="15.75">
      <c r="A1842" s="151"/>
      <c r="B1842" s="346"/>
      <c r="C1842" s="108"/>
      <c r="D1842" s="108"/>
      <c r="E1842" s="348"/>
    </row>
    <row r="1843" spans="1:5" ht="15.75">
      <c r="A1843" s="151"/>
      <c r="B1843" s="346"/>
      <c r="C1843" s="108"/>
      <c r="D1843" s="108"/>
      <c r="E1843" s="348"/>
    </row>
    <row r="1844" spans="1:5" ht="15.75">
      <c r="A1844" s="151"/>
      <c r="B1844" s="346"/>
      <c r="C1844" s="108"/>
      <c r="D1844" s="108"/>
      <c r="E1844" s="348"/>
    </row>
    <row r="1845" spans="1:5" ht="15.75">
      <c r="A1845" s="151"/>
      <c r="B1845" s="346"/>
      <c r="C1845" s="108"/>
      <c r="D1845" s="108"/>
      <c r="E1845" s="348"/>
    </row>
    <row r="1846" spans="1:5" ht="15.75">
      <c r="A1846" s="151"/>
      <c r="B1846" s="346"/>
      <c r="C1846" s="108"/>
      <c r="D1846" s="108"/>
      <c r="E1846" s="348"/>
    </row>
    <row r="1847" spans="1:5" ht="15.75">
      <c r="A1847" s="151"/>
      <c r="B1847" s="346"/>
      <c r="C1847" s="108"/>
      <c r="D1847" s="108"/>
      <c r="E1847" s="348"/>
    </row>
    <row r="1848" spans="1:5" ht="15.75">
      <c r="A1848" s="151"/>
      <c r="B1848" s="346"/>
      <c r="C1848" s="108"/>
      <c r="D1848" s="108"/>
      <c r="E1848" s="348"/>
    </row>
    <row r="1849" spans="1:5" ht="15.75">
      <c r="A1849" s="151"/>
      <c r="B1849" s="346"/>
      <c r="C1849" s="108"/>
      <c r="D1849" s="108"/>
      <c r="E1849" s="348"/>
    </row>
    <row r="1850" spans="1:5" ht="15.75">
      <c r="A1850" s="151"/>
      <c r="B1850" s="346"/>
      <c r="C1850" s="108"/>
      <c r="D1850" s="108"/>
      <c r="E1850" s="348"/>
    </row>
    <row r="1851" spans="1:5" ht="15.75">
      <c r="A1851" s="151"/>
      <c r="B1851" s="346"/>
      <c r="C1851" s="108"/>
      <c r="D1851" s="108"/>
      <c r="E1851" s="348"/>
    </row>
    <row r="1852" spans="1:5" ht="15.75">
      <c r="A1852" s="151"/>
      <c r="B1852" s="346"/>
      <c r="C1852" s="108"/>
      <c r="D1852" s="108"/>
      <c r="E1852" s="348"/>
    </row>
    <row r="1853" spans="1:5" ht="15.75">
      <c r="A1853" s="151"/>
      <c r="B1853" s="346"/>
      <c r="C1853" s="108"/>
      <c r="D1853" s="108"/>
      <c r="E1853" s="348"/>
    </row>
    <row r="1854" spans="1:5" ht="15.75">
      <c r="A1854" s="151"/>
      <c r="B1854" s="346"/>
      <c r="C1854" s="108"/>
      <c r="D1854" s="108"/>
      <c r="E1854" s="348"/>
    </row>
    <row r="1855" spans="1:5" ht="15.75">
      <c r="A1855" s="151"/>
      <c r="B1855" s="346"/>
      <c r="C1855" s="108"/>
      <c r="D1855" s="108"/>
      <c r="E1855" s="348"/>
    </row>
    <row r="1856" spans="1:5" ht="15.75">
      <c r="A1856" s="151"/>
      <c r="B1856" s="346"/>
      <c r="C1856" s="108"/>
      <c r="D1856" s="108"/>
      <c r="E1856" s="348"/>
    </row>
    <row r="1857" spans="1:5" ht="15.75">
      <c r="A1857" s="151"/>
      <c r="B1857" s="346"/>
      <c r="C1857" s="108"/>
      <c r="D1857" s="108"/>
      <c r="E1857" s="348"/>
    </row>
    <row r="1858" spans="1:5" ht="15.75">
      <c r="A1858" s="151"/>
      <c r="B1858" s="346"/>
      <c r="C1858" s="108"/>
      <c r="D1858" s="108"/>
      <c r="E1858" s="348"/>
    </row>
    <row r="1859" spans="1:5" ht="15.75">
      <c r="A1859" s="151"/>
      <c r="B1859" s="346"/>
      <c r="C1859" s="108"/>
      <c r="D1859" s="108"/>
      <c r="E1859" s="348"/>
    </row>
    <row r="1860" spans="1:5" ht="15.75">
      <c r="A1860" s="151"/>
      <c r="B1860" s="346"/>
      <c r="C1860" s="108"/>
      <c r="D1860" s="108"/>
      <c r="E1860" s="348"/>
    </row>
    <row r="1861" spans="1:5" ht="15.75">
      <c r="A1861" s="151"/>
      <c r="B1861" s="346"/>
      <c r="C1861" s="108"/>
      <c r="D1861" s="108"/>
      <c r="E1861" s="348"/>
    </row>
    <row r="1862" spans="1:5" ht="15.75">
      <c r="A1862" s="151"/>
      <c r="B1862" s="346"/>
      <c r="C1862" s="108"/>
      <c r="D1862" s="108"/>
      <c r="E1862" s="348"/>
    </row>
    <row r="1863" spans="1:5" ht="15.75">
      <c r="A1863" s="151"/>
      <c r="B1863" s="346"/>
      <c r="C1863" s="108"/>
      <c r="D1863" s="108"/>
      <c r="E1863" s="348"/>
    </row>
    <row r="1864" spans="1:5" ht="15.75">
      <c r="A1864" s="151"/>
      <c r="B1864" s="346"/>
      <c r="C1864" s="108"/>
      <c r="D1864" s="108"/>
      <c r="E1864" s="348"/>
    </row>
    <row r="1865" spans="1:5" ht="15.75">
      <c r="A1865" s="151"/>
      <c r="B1865" s="346"/>
      <c r="C1865" s="108"/>
      <c r="D1865" s="108"/>
      <c r="E1865" s="348"/>
    </row>
    <row r="1866" spans="1:5" ht="15.75">
      <c r="A1866" s="151"/>
      <c r="B1866" s="346"/>
      <c r="C1866" s="108"/>
      <c r="D1866" s="108"/>
      <c r="E1866" s="348"/>
    </row>
    <row r="1867" spans="1:5" ht="15.75">
      <c r="A1867" s="151"/>
      <c r="B1867" s="346"/>
      <c r="C1867" s="108"/>
      <c r="D1867" s="108"/>
      <c r="E1867" s="348"/>
    </row>
    <row r="1868" spans="1:5" ht="15.75">
      <c r="A1868" s="151"/>
      <c r="B1868" s="346"/>
      <c r="C1868" s="108"/>
      <c r="D1868" s="108"/>
      <c r="E1868" s="348"/>
    </row>
    <row r="1869" spans="1:5" ht="15.75">
      <c r="A1869" s="151"/>
      <c r="B1869" s="346"/>
      <c r="C1869" s="108"/>
      <c r="D1869" s="108"/>
      <c r="E1869" s="348"/>
    </row>
    <row r="1870" spans="1:5" ht="15.75">
      <c r="A1870" s="151"/>
      <c r="B1870" s="346"/>
      <c r="C1870" s="108"/>
      <c r="D1870" s="108"/>
      <c r="E1870" s="348"/>
    </row>
    <row r="1871" spans="1:5" ht="15.75">
      <c r="A1871" s="151"/>
      <c r="B1871" s="346"/>
      <c r="C1871" s="108"/>
      <c r="D1871" s="108"/>
      <c r="E1871" s="348"/>
    </row>
    <row r="1872" spans="1:5" ht="15.75">
      <c r="A1872" s="151"/>
      <c r="B1872" s="346"/>
      <c r="C1872" s="108"/>
      <c r="D1872" s="108"/>
      <c r="E1872" s="348"/>
    </row>
    <row r="1873" spans="1:5" ht="15.75">
      <c r="A1873" s="151"/>
      <c r="B1873" s="346"/>
      <c r="C1873" s="108"/>
      <c r="D1873" s="108"/>
      <c r="E1873" s="348"/>
    </row>
    <row r="1874" spans="1:5" ht="15.75">
      <c r="A1874" s="151"/>
      <c r="B1874" s="346"/>
      <c r="C1874" s="108"/>
      <c r="D1874" s="108"/>
      <c r="E1874" s="348"/>
    </row>
    <row r="1875" spans="1:5" ht="15.75">
      <c r="A1875" s="151"/>
      <c r="B1875" s="346"/>
      <c r="C1875" s="108"/>
      <c r="D1875" s="108"/>
      <c r="E1875" s="348"/>
    </row>
    <row r="1876" spans="1:5" ht="15.75">
      <c r="A1876" s="151"/>
      <c r="B1876" s="346"/>
      <c r="C1876" s="108"/>
      <c r="D1876" s="108"/>
      <c r="E1876" s="348"/>
    </row>
    <row r="1877" spans="1:5" ht="15.75">
      <c r="A1877" s="151"/>
      <c r="B1877" s="346"/>
      <c r="C1877" s="108"/>
      <c r="D1877" s="108"/>
      <c r="E1877" s="348"/>
    </row>
    <row r="1878" spans="1:5" ht="15.75">
      <c r="A1878" s="151"/>
      <c r="B1878" s="346"/>
      <c r="C1878" s="108"/>
      <c r="D1878" s="108"/>
      <c r="E1878" s="348"/>
    </row>
    <row r="1879" spans="1:5" ht="15.75">
      <c r="A1879" s="151"/>
      <c r="B1879" s="346"/>
      <c r="C1879" s="108"/>
      <c r="D1879" s="108"/>
      <c r="E1879" s="348"/>
    </row>
    <row r="1880" spans="1:5" ht="15.75">
      <c r="A1880" s="151"/>
      <c r="B1880" s="346"/>
      <c r="C1880" s="108"/>
      <c r="D1880" s="108"/>
      <c r="E1880" s="348"/>
    </row>
    <row r="1881" spans="1:5" ht="15.75">
      <c r="A1881" s="151"/>
      <c r="B1881" s="346"/>
      <c r="C1881" s="108"/>
      <c r="D1881" s="108"/>
      <c r="E1881" s="348"/>
    </row>
    <row r="1882" spans="1:5" ht="15.75">
      <c r="A1882" s="151"/>
      <c r="B1882" s="346"/>
      <c r="C1882" s="108"/>
      <c r="D1882" s="108"/>
      <c r="E1882" s="348"/>
    </row>
    <row r="1883" spans="1:5" ht="15.75">
      <c r="A1883" s="151"/>
      <c r="B1883" s="346"/>
      <c r="C1883" s="108"/>
      <c r="D1883" s="108"/>
      <c r="E1883" s="348"/>
    </row>
    <row r="1884" spans="1:5" ht="15.75">
      <c r="A1884" s="151"/>
      <c r="B1884" s="346"/>
      <c r="C1884" s="108"/>
      <c r="D1884" s="108"/>
      <c r="E1884" s="348"/>
    </row>
    <row r="1885" spans="1:5" ht="15.75">
      <c r="A1885" s="151"/>
      <c r="B1885" s="346"/>
      <c r="C1885" s="108"/>
      <c r="D1885" s="108"/>
      <c r="E1885" s="348"/>
    </row>
    <row r="1886" spans="1:5" ht="15.75">
      <c r="A1886" s="151"/>
      <c r="B1886" s="346"/>
      <c r="C1886" s="108"/>
      <c r="D1886" s="108"/>
      <c r="E1886" s="348"/>
    </row>
    <row r="1887" spans="1:5" ht="15.75">
      <c r="A1887" s="151"/>
      <c r="B1887" s="346"/>
      <c r="C1887" s="108"/>
      <c r="D1887" s="108"/>
      <c r="E1887" s="348"/>
    </row>
    <row r="1888" spans="1:5" ht="15.75">
      <c r="A1888" s="151"/>
      <c r="B1888" s="346"/>
      <c r="C1888" s="108"/>
      <c r="D1888" s="108"/>
      <c r="E1888" s="348"/>
    </row>
    <row r="1889" spans="1:5" ht="15.75">
      <c r="A1889" s="151"/>
      <c r="B1889" s="346"/>
      <c r="C1889" s="108"/>
      <c r="D1889" s="108"/>
      <c r="E1889" s="348"/>
    </row>
    <row r="1890" spans="1:5" ht="15.75">
      <c r="A1890" s="151"/>
      <c r="B1890" s="346"/>
      <c r="C1890" s="108"/>
      <c r="D1890" s="108"/>
      <c r="E1890" s="348"/>
    </row>
    <row r="1891" spans="1:5" ht="15.75">
      <c r="A1891" s="151"/>
      <c r="B1891" s="346"/>
      <c r="C1891" s="108"/>
      <c r="D1891" s="108"/>
      <c r="E1891" s="348"/>
    </row>
    <row r="1892" spans="1:5" ht="15.75">
      <c r="A1892" s="151"/>
      <c r="B1892" s="346"/>
      <c r="C1892" s="108"/>
      <c r="D1892" s="108"/>
      <c r="E1892" s="348"/>
    </row>
    <row r="1893" spans="1:5" ht="15.75">
      <c r="A1893" s="151"/>
      <c r="B1893" s="346"/>
      <c r="C1893" s="108"/>
      <c r="D1893" s="108"/>
      <c r="E1893" s="348"/>
    </row>
    <row r="1894" spans="1:5" ht="15.75">
      <c r="A1894" s="151"/>
      <c r="B1894" s="346"/>
      <c r="C1894" s="108"/>
      <c r="D1894" s="108"/>
      <c r="E1894" s="348"/>
    </row>
    <row r="1895" spans="1:5" ht="15.75">
      <c r="A1895" s="151"/>
      <c r="B1895" s="346"/>
      <c r="C1895" s="108"/>
      <c r="D1895" s="108"/>
      <c r="E1895" s="348"/>
    </row>
    <row r="1896" spans="1:5" ht="15.75">
      <c r="A1896" s="151"/>
      <c r="B1896" s="346"/>
      <c r="C1896" s="108"/>
      <c r="D1896" s="108"/>
      <c r="E1896" s="348"/>
    </row>
    <row r="1897" spans="1:5" ht="15.75">
      <c r="A1897" s="151"/>
      <c r="B1897" s="346"/>
      <c r="C1897" s="108"/>
      <c r="D1897" s="108"/>
      <c r="E1897" s="348"/>
    </row>
    <row r="1898" spans="1:5" ht="15.75">
      <c r="A1898" s="151"/>
      <c r="B1898" s="346"/>
      <c r="C1898" s="108"/>
      <c r="D1898" s="108"/>
      <c r="E1898" s="348"/>
    </row>
    <row r="1899" spans="1:5" ht="15.75">
      <c r="A1899" s="151"/>
      <c r="B1899" s="346"/>
      <c r="C1899" s="108"/>
      <c r="D1899" s="108"/>
      <c r="E1899" s="348"/>
    </row>
    <row r="1900" spans="1:5" ht="15.75">
      <c r="A1900" s="151"/>
      <c r="B1900" s="346"/>
      <c r="C1900" s="108"/>
      <c r="D1900" s="108"/>
      <c r="E1900" s="348"/>
    </row>
    <row r="1901" spans="1:5" ht="15.75">
      <c r="A1901" s="151"/>
      <c r="B1901" s="346"/>
      <c r="C1901" s="108"/>
      <c r="D1901" s="108"/>
      <c r="E1901" s="348"/>
    </row>
    <row r="1902" spans="1:5" ht="15.75">
      <c r="A1902" s="151"/>
      <c r="B1902" s="346"/>
      <c r="C1902" s="108"/>
      <c r="D1902" s="108"/>
      <c r="E1902" s="348"/>
    </row>
    <row r="1903" spans="1:5" ht="15.75">
      <c r="A1903" s="151"/>
      <c r="B1903" s="346"/>
      <c r="C1903" s="108"/>
      <c r="D1903" s="108"/>
      <c r="E1903" s="348"/>
    </row>
    <row r="1904" spans="1:5" ht="15.75">
      <c r="A1904" s="151"/>
      <c r="B1904" s="346"/>
      <c r="C1904" s="108"/>
      <c r="D1904" s="108"/>
      <c r="E1904" s="348"/>
    </row>
    <row r="1905" spans="1:5" ht="15.75">
      <c r="A1905" s="151"/>
      <c r="B1905" s="346"/>
      <c r="C1905" s="108"/>
      <c r="D1905" s="108"/>
      <c r="E1905" s="348"/>
    </row>
    <row r="1906" spans="1:5" ht="15.75">
      <c r="A1906" s="151"/>
      <c r="B1906" s="346"/>
      <c r="C1906" s="108"/>
      <c r="D1906" s="108"/>
      <c r="E1906" s="348"/>
    </row>
    <row r="1907" spans="1:5" ht="15.75">
      <c r="A1907" s="151"/>
      <c r="B1907" s="346"/>
      <c r="C1907" s="108"/>
      <c r="D1907" s="108"/>
      <c r="E1907" s="348"/>
    </row>
    <row r="1908" spans="1:5" ht="15.75">
      <c r="A1908" s="151"/>
      <c r="B1908" s="346"/>
      <c r="C1908" s="108"/>
      <c r="D1908" s="108"/>
      <c r="E1908" s="348"/>
    </row>
    <row r="1909" spans="1:5" ht="15.75">
      <c r="A1909" s="151"/>
      <c r="B1909" s="346"/>
      <c r="C1909" s="108"/>
      <c r="D1909" s="108"/>
      <c r="E1909" s="348"/>
    </row>
    <row r="1910" spans="1:5" ht="15.75">
      <c r="A1910" s="151"/>
      <c r="B1910" s="346"/>
      <c r="C1910" s="108"/>
      <c r="D1910" s="108"/>
      <c r="E1910" s="348"/>
    </row>
    <row r="1911" spans="1:5" ht="15.75">
      <c r="A1911" s="151"/>
      <c r="B1911" s="346"/>
      <c r="C1911" s="108"/>
      <c r="D1911" s="108"/>
      <c r="E1911" s="348"/>
    </row>
    <row r="1912" spans="1:5" ht="15.75">
      <c r="A1912" s="151"/>
      <c r="B1912" s="346"/>
      <c r="C1912" s="108"/>
      <c r="D1912" s="108"/>
      <c r="E1912" s="348"/>
    </row>
    <row r="1913" spans="1:5" ht="15.75">
      <c r="A1913" s="151"/>
      <c r="B1913" s="346"/>
      <c r="C1913" s="108"/>
      <c r="D1913" s="108"/>
      <c r="E1913" s="348"/>
    </row>
    <row r="1914" spans="1:5" ht="15.75">
      <c r="A1914" s="151"/>
      <c r="B1914" s="346"/>
      <c r="C1914" s="108"/>
      <c r="D1914" s="108"/>
      <c r="E1914" s="348"/>
    </row>
    <row r="1915" spans="1:5" ht="15.75">
      <c r="A1915" s="151"/>
      <c r="B1915" s="346"/>
      <c r="C1915" s="108"/>
      <c r="D1915" s="108"/>
      <c r="E1915" s="348"/>
    </row>
    <row r="1916" spans="1:5" ht="15.75">
      <c r="A1916" s="151"/>
      <c r="B1916" s="346"/>
      <c r="C1916" s="108"/>
      <c r="D1916" s="108"/>
      <c r="E1916" s="348"/>
    </row>
    <row r="1917" spans="1:5" ht="15.75">
      <c r="A1917" s="151"/>
      <c r="B1917" s="346"/>
      <c r="C1917" s="108"/>
      <c r="D1917" s="108"/>
      <c r="E1917" s="348"/>
    </row>
    <row r="1918" spans="1:5" ht="15.75">
      <c r="A1918" s="151"/>
      <c r="B1918" s="346"/>
      <c r="C1918" s="108"/>
      <c r="D1918" s="108"/>
      <c r="E1918" s="348"/>
    </row>
    <row r="1919" spans="1:5" ht="15.75">
      <c r="A1919" s="151"/>
      <c r="B1919" s="346"/>
      <c r="C1919" s="108"/>
      <c r="D1919" s="108"/>
      <c r="E1919" s="348"/>
    </row>
    <row r="1920" spans="1:5" ht="15.75">
      <c r="A1920" s="151"/>
      <c r="B1920" s="346"/>
      <c r="C1920" s="108"/>
      <c r="D1920" s="108"/>
      <c r="E1920" s="348"/>
    </row>
    <row r="1921" spans="1:5" ht="15.75">
      <c r="A1921" s="151"/>
      <c r="B1921" s="346"/>
      <c r="C1921" s="108"/>
      <c r="D1921" s="108"/>
      <c r="E1921" s="348"/>
    </row>
    <row r="1922" spans="1:5" ht="15.75">
      <c r="A1922" s="151"/>
      <c r="B1922" s="346"/>
      <c r="C1922" s="108"/>
      <c r="D1922" s="108"/>
      <c r="E1922" s="348"/>
    </row>
    <row r="1923" spans="1:5" ht="15.75">
      <c r="A1923" s="151"/>
      <c r="B1923" s="346"/>
      <c r="C1923" s="108"/>
      <c r="D1923" s="108"/>
      <c r="E1923" s="348"/>
    </row>
    <row r="1924" spans="1:5" ht="15.75">
      <c r="A1924" s="151"/>
      <c r="B1924" s="346"/>
      <c r="C1924" s="108"/>
      <c r="D1924" s="108"/>
      <c r="E1924" s="348"/>
    </row>
    <row r="1925" spans="1:5" ht="15.75">
      <c r="A1925" s="151"/>
      <c r="B1925" s="346"/>
      <c r="C1925" s="108"/>
      <c r="D1925" s="108"/>
      <c r="E1925" s="348"/>
    </row>
    <row r="1926" spans="1:5" ht="15.75">
      <c r="A1926" s="151"/>
      <c r="B1926" s="346"/>
      <c r="C1926" s="108"/>
      <c r="D1926" s="108"/>
      <c r="E1926" s="348"/>
    </row>
    <row r="1927" spans="1:5" ht="15.75">
      <c r="A1927" s="151"/>
      <c r="B1927" s="346"/>
      <c r="C1927" s="108"/>
      <c r="D1927" s="108"/>
      <c r="E1927" s="348"/>
    </row>
    <row r="1928" spans="1:5" ht="15.75">
      <c r="A1928" s="151"/>
      <c r="B1928" s="346"/>
      <c r="C1928" s="108"/>
      <c r="D1928" s="108"/>
      <c r="E1928" s="348"/>
    </row>
    <row r="1929" spans="1:5" ht="15.75">
      <c r="A1929" s="151"/>
      <c r="B1929" s="346"/>
      <c r="C1929" s="108"/>
      <c r="D1929" s="108"/>
      <c r="E1929" s="348"/>
    </row>
    <row r="1930" spans="1:5" ht="15.75">
      <c r="A1930" s="151"/>
      <c r="B1930" s="346"/>
      <c r="C1930" s="108"/>
      <c r="D1930" s="108"/>
      <c r="E1930" s="348"/>
    </row>
    <row r="1931" spans="1:5" ht="15.75">
      <c r="A1931" s="151"/>
      <c r="B1931" s="346"/>
      <c r="C1931" s="108"/>
      <c r="D1931" s="108"/>
      <c r="E1931" s="348"/>
    </row>
    <row r="1932" spans="1:5" ht="15.75">
      <c r="A1932" s="151"/>
      <c r="B1932" s="346"/>
      <c r="C1932" s="108"/>
      <c r="D1932" s="108"/>
      <c r="E1932" s="348"/>
    </row>
    <row r="1933" spans="1:5" ht="15.75">
      <c r="A1933" s="151"/>
      <c r="B1933" s="346"/>
      <c r="C1933" s="108"/>
      <c r="D1933" s="108"/>
      <c r="E1933" s="348"/>
    </row>
    <row r="1934" spans="1:5" ht="15.75">
      <c r="A1934" s="151"/>
      <c r="B1934" s="346"/>
      <c r="C1934" s="108"/>
      <c r="D1934" s="108"/>
      <c r="E1934" s="348"/>
    </row>
    <row r="1935" spans="1:5" ht="15.75">
      <c r="A1935" s="151"/>
      <c r="B1935" s="346"/>
      <c r="C1935" s="108"/>
      <c r="D1935" s="108"/>
      <c r="E1935" s="348"/>
    </row>
    <row r="1936" spans="1:5" ht="15.75">
      <c r="A1936" s="151"/>
      <c r="B1936" s="346"/>
      <c r="C1936" s="108"/>
      <c r="D1936" s="108"/>
      <c r="E1936" s="348"/>
    </row>
    <row r="1937" spans="1:5" ht="15.75">
      <c r="A1937" s="151"/>
      <c r="B1937" s="346"/>
      <c r="C1937" s="108"/>
      <c r="D1937" s="108"/>
      <c r="E1937" s="348"/>
    </row>
    <row r="1938" spans="1:5" ht="15.75">
      <c r="A1938" s="151"/>
      <c r="B1938" s="346"/>
      <c r="C1938" s="108"/>
      <c r="D1938" s="108"/>
      <c r="E1938" s="348"/>
    </row>
    <row r="1939" spans="1:5" ht="15.75">
      <c r="A1939" s="151"/>
      <c r="B1939" s="346"/>
      <c r="C1939" s="108"/>
      <c r="D1939" s="108"/>
      <c r="E1939" s="348"/>
    </row>
    <row r="1940" spans="1:5" ht="15.75">
      <c r="A1940" s="151"/>
      <c r="B1940" s="346"/>
      <c r="C1940" s="108"/>
      <c r="D1940" s="108"/>
      <c r="E1940" s="348"/>
    </row>
    <row r="1941" spans="1:5" ht="15.75">
      <c r="A1941" s="151"/>
      <c r="B1941" s="346"/>
      <c r="C1941" s="108"/>
      <c r="D1941" s="108"/>
      <c r="E1941" s="348"/>
    </row>
    <row r="1942" spans="1:5" ht="15.75">
      <c r="A1942" s="151"/>
      <c r="B1942" s="346"/>
      <c r="C1942" s="108"/>
      <c r="D1942" s="108"/>
      <c r="E1942" s="348"/>
    </row>
    <row r="1943" spans="1:5" ht="15.75">
      <c r="A1943" s="151"/>
      <c r="B1943" s="346"/>
      <c r="C1943" s="108"/>
      <c r="D1943" s="108"/>
      <c r="E1943" s="348"/>
    </row>
    <row r="1944" spans="1:5" ht="15.75">
      <c r="A1944" s="151"/>
      <c r="B1944" s="346"/>
      <c r="C1944" s="108"/>
      <c r="D1944" s="108"/>
      <c r="E1944" s="348"/>
    </row>
    <row r="1945" spans="1:5" ht="15.75">
      <c r="A1945" s="151"/>
      <c r="B1945" s="346"/>
      <c r="C1945" s="108"/>
      <c r="D1945" s="108"/>
      <c r="E1945" s="348"/>
    </row>
    <row r="1946" spans="1:5" ht="15.75">
      <c r="A1946" s="151"/>
      <c r="B1946" s="346"/>
      <c r="C1946" s="108"/>
      <c r="D1946" s="108"/>
      <c r="E1946" s="348"/>
    </row>
    <row r="1947" spans="1:5" ht="15.75">
      <c r="A1947" s="151"/>
      <c r="B1947" s="346"/>
      <c r="C1947" s="108"/>
      <c r="D1947" s="108"/>
      <c r="E1947" s="348"/>
    </row>
    <row r="1948" spans="1:5" ht="15.75">
      <c r="A1948" s="151"/>
      <c r="B1948" s="346"/>
      <c r="C1948" s="108"/>
      <c r="D1948" s="108"/>
      <c r="E1948" s="348"/>
    </row>
    <row r="1949" spans="1:5" ht="15.75">
      <c r="A1949" s="151"/>
      <c r="B1949" s="346"/>
      <c r="C1949" s="108"/>
      <c r="D1949" s="108"/>
      <c r="E1949" s="348"/>
    </row>
    <row r="1950" spans="1:5" ht="15.75">
      <c r="A1950" s="151"/>
      <c r="B1950" s="346"/>
      <c r="C1950" s="108"/>
      <c r="D1950" s="108"/>
      <c r="E1950" s="348"/>
    </row>
    <row r="1951" spans="1:5" ht="15.75">
      <c r="A1951" s="151"/>
      <c r="B1951" s="346"/>
      <c r="C1951" s="108"/>
      <c r="D1951" s="108"/>
      <c r="E1951" s="348"/>
    </row>
    <row r="1952" spans="1:5" ht="15.75">
      <c r="A1952" s="151"/>
      <c r="B1952" s="346"/>
      <c r="C1952" s="108"/>
      <c r="D1952" s="108"/>
      <c r="E1952" s="348"/>
    </row>
    <row r="1953" spans="1:5" ht="15.75">
      <c r="A1953" s="151"/>
      <c r="B1953" s="346"/>
      <c r="C1953" s="108"/>
      <c r="D1953" s="108"/>
      <c r="E1953" s="348"/>
    </row>
    <row r="1954" spans="1:5" ht="15.75">
      <c r="A1954" s="151"/>
      <c r="B1954" s="346"/>
      <c r="C1954" s="108"/>
      <c r="D1954" s="108"/>
      <c r="E1954" s="348"/>
    </row>
    <row r="1955" spans="1:5" ht="15.75">
      <c r="A1955" s="151"/>
      <c r="B1955" s="346"/>
      <c r="C1955" s="108"/>
      <c r="D1955" s="108"/>
      <c r="E1955" s="348"/>
    </row>
    <row r="1956" spans="1:5" ht="15.75">
      <c r="A1956" s="151"/>
      <c r="B1956" s="346"/>
      <c r="C1956" s="108"/>
      <c r="D1956" s="108"/>
      <c r="E1956" s="348"/>
    </row>
    <row r="1957" spans="1:5" ht="15.75">
      <c r="A1957" s="151"/>
      <c r="B1957" s="346"/>
      <c r="C1957" s="108"/>
      <c r="D1957" s="108"/>
      <c r="E1957" s="348"/>
    </row>
    <row r="1958" spans="1:5" ht="15.75">
      <c r="A1958" s="151"/>
      <c r="B1958" s="346"/>
      <c r="C1958" s="108"/>
      <c r="D1958" s="108"/>
      <c r="E1958" s="348"/>
    </row>
    <row r="1959" spans="1:5" ht="15.75">
      <c r="A1959" s="151"/>
      <c r="B1959" s="346"/>
      <c r="C1959" s="108"/>
      <c r="D1959" s="108"/>
      <c r="E1959" s="348"/>
    </row>
    <row r="1960" spans="1:5" ht="15.75">
      <c r="A1960" s="151"/>
      <c r="B1960" s="346"/>
      <c r="C1960" s="108"/>
      <c r="D1960" s="108"/>
      <c r="E1960" s="348"/>
    </row>
    <row r="1961" spans="1:5" ht="15.75">
      <c r="A1961" s="151"/>
      <c r="B1961" s="346"/>
      <c r="C1961" s="108"/>
      <c r="D1961" s="108"/>
      <c r="E1961" s="348"/>
    </row>
    <row r="1962" spans="1:5" ht="15.75">
      <c r="A1962" s="151"/>
      <c r="B1962" s="346"/>
      <c r="C1962" s="108"/>
      <c r="D1962" s="108"/>
      <c r="E1962" s="348"/>
    </row>
    <row r="1963" spans="1:5" ht="15.75">
      <c r="A1963" s="151"/>
      <c r="B1963" s="346"/>
      <c r="C1963" s="108"/>
      <c r="D1963" s="108"/>
      <c r="E1963" s="348"/>
    </row>
    <row r="1964" spans="1:5" ht="15.75">
      <c r="A1964" s="151"/>
      <c r="B1964" s="346"/>
      <c r="C1964" s="108"/>
      <c r="D1964" s="108"/>
      <c r="E1964" s="348"/>
    </row>
    <row r="1965" spans="1:5" ht="15.75">
      <c r="A1965" s="151"/>
      <c r="B1965" s="346"/>
      <c r="C1965" s="108"/>
      <c r="D1965" s="108"/>
      <c r="E1965" s="348"/>
    </row>
    <row r="1966" spans="1:5" ht="15.75">
      <c r="A1966" s="151"/>
      <c r="B1966" s="346"/>
      <c r="C1966" s="108"/>
      <c r="D1966" s="108"/>
      <c r="E1966" s="348"/>
    </row>
    <row r="1967" spans="1:5" ht="15.75">
      <c r="A1967" s="151"/>
      <c r="B1967" s="346"/>
      <c r="C1967" s="108"/>
      <c r="D1967" s="108"/>
      <c r="E1967" s="348"/>
    </row>
    <row r="1968" spans="1:5" ht="15.75">
      <c r="A1968" s="151"/>
      <c r="B1968" s="346"/>
      <c r="C1968" s="108"/>
      <c r="D1968" s="108"/>
      <c r="E1968" s="348"/>
    </row>
    <row r="1969" spans="1:5" ht="15.75">
      <c r="A1969" s="151"/>
      <c r="B1969" s="346"/>
      <c r="C1969" s="108"/>
      <c r="D1969" s="108"/>
      <c r="E1969" s="348"/>
    </row>
    <row r="1970" spans="1:5" ht="15.75">
      <c r="A1970" s="151"/>
      <c r="B1970" s="346"/>
      <c r="C1970" s="108"/>
      <c r="D1970" s="108"/>
      <c r="E1970" s="348"/>
    </row>
    <row r="1971" spans="1:5" ht="15.75">
      <c r="A1971" s="151"/>
      <c r="B1971" s="346"/>
      <c r="C1971" s="108"/>
      <c r="D1971" s="108"/>
      <c r="E1971" s="348"/>
    </row>
    <row r="1972" spans="1:5" ht="15.75">
      <c r="A1972" s="151"/>
      <c r="B1972" s="346"/>
      <c r="C1972" s="108"/>
      <c r="D1972" s="108"/>
      <c r="E1972" s="348"/>
    </row>
    <row r="1973" spans="1:5" ht="15.75">
      <c r="A1973" s="151"/>
      <c r="B1973" s="346"/>
      <c r="C1973" s="108"/>
      <c r="D1973" s="108"/>
      <c r="E1973" s="348"/>
    </row>
    <row r="1974" spans="1:5" ht="15.75">
      <c r="A1974" s="151"/>
      <c r="B1974" s="346"/>
      <c r="C1974" s="108"/>
      <c r="D1974" s="108"/>
      <c r="E1974" s="348"/>
    </row>
    <row r="1975" spans="1:5" ht="15.75">
      <c r="A1975" s="151"/>
      <c r="B1975" s="346"/>
      <c r="C1975" s="108"/>
      <c r="D1975" s="108"/>
      <c r="E1975" s="348"/>
    </row>
    <row r="1976" spans="1:5" ht="15.75">
      <c r="A1976" s="151"/>
      <c r="B1976" s="346"/>
      <c r="C1976" s="108"/>
      <c r="D1976" s="108"/>
      <c r="E1976" s="348"/>
    </row>
    <row r="1977" spans="1:5" ht="15.75">
      <c r="A1977" s="151"/>
      <c r="B1977" s="346"/>
      <c r="C1977" s="108"/>
      <c r="D1977" s="108"/>
      <c r="E1977" s="348"/>
    </row>
    <row r="1978" spans="1:5" ht="15.75">
      <c r="A1978" s="151"/>
      <c r="B1978" s="346"/>
      <c r="C1978" s="108"/>
      <c r="D1978" s="108"/>
      <c r="E1978" s="348"/>
    </row>
    <row r="1979" spans="1:5" ht="15.75">
      <c r="A1979" s="151"/>
      <c r="B1979" s="346"/>
      <c r="C1979" s="108"/>
      <c r="D1979" s="108"/>
      <c r="E1979" s="348"/>
    </row>
    <row r="1980" spans="1:5" ht="15.75">
      <c r="A1980" s="151"/>
      <c r="B1980" s="346"/>
      <c r="C1980" s="108"/>
      <c r="D1980" s="108"/>
      <c r="E1980" s="348"/>
    </row>
    <row r="1981" spans="1:5" ht="15.75">
      <c r="A1981" s="151"/>
      <c r="B1981" s="346"/>
      <c r="C1981" s="108"/>
      <c r="D1981" s="108"/>
      <c r="E1981" s="348"/>
    </row>
    <row r="1982" spans="1:5" ht="15.75">
      <c r="A1982" s="151"/>
      <c r="B1982" s="346"/>
      <c r="C1982" s="108"/>
      <c r="D1982" s="108"/>
      <c r="E1982" s="348"/>
    </row>
    <row r="1983" spans="1:5" ht="15.75">
      <c r="A1983" s="151"/>
      <c r="B1983" s="346"/>
      <c r="C1983" s="108"/>
      <c r="D1983" s="108"/>
      <c r="E1983" s="348"/>
    </row>
    <row r="1984" spans="1:5" ht="15.75">
      <c r="A1984" s="151"/>
      <c r="B1984" s="346"/>
      <c r="C1984" s="108"/>
      <c r="D1984" s="108"/>
      <c r="E1984" s="348"/>
    </row>
    <row r="1985" spans="1:5" ht="15.75">
      <c r="A1985" s="151"/>
      <c r="B1985" s="346"/>
      <c r="C1985" s="108"/>
      <c r="D1985" s="108"/>
      <c r="E1985" s="348"/>
    </row>
    <row r="1986" spans="1:5" ht="15.75">
      <c r="A1986" s="151"/>
      <c r="B1986" s="346"/>
      <c r="C1986" s="108"/>
      <c r="D1986" s="108"/>
      <c r="E1986" s="348"/>
    </row>
    <row r="1987" spans="1:5" ht="15.75">
      <c r="A1987" s="151"/>
      <c r="B1987" s="346"/>
      <c r="C1987" s="108"/>
      <c r="D1987" s="108"/>
      <c r="E1987" s="348"/>
    </row>
    <row r="1988" spans="1:5" ht="15.75">
      <c r="A1988" s="151"/>
      <c r="B1988" s="346"/>
      <c r="C1988" s="108"/>
      <c r="D1988" s="108"/>
      <c r="E1988" s="348"/>
    </row>
    <row r="1989" spans="1:5" ht="15.75">
      <c r="A1989" s="151"/>
      <c r="B1989" s="346"/>
      <c r="C1989" s="108"/>
      <c r="D1989" s="108"/>
      <c r="E1989" s="348"/>
    </row>
    <row r="1990" spans="1:5" ht="15.75">
      <c r="A1990" s="151"/>
      <c r="B1990" s="346"/>
      <c r="C1990" s="108"/>
      <c r="D1990" s="108"/>
      <c r="E1990" s="348"/>
    </row>
    <row r="1991" spans="1:5" ht="15.75">
      <c r="A1991" s="151"/>
      <c r="B1991" s="346"/>
      <c r="C1991" s="108"/>
      <c r="D1991" s="108"/>
      <c r="E1991" s="348"/>
    </row>
    <row r="1992" spans="1:5" ht="15.75">
      <c r="A1992" s="151"/>
      <c r="B1992" s="346"/>
      <c r="C1992" s="108"/>
      <c r="D1992" s="108"/>
      <c r="E1992" s="348"/>
    </row>
    <row r="1993" spans="1:5" ht="15.75">
      <c r="A1993" s="151"/>
      <c r="B1993" s="346"/>
      <c r="C1993" s="108"/>
      <c r="D1993" s="108"/>
      <c r="E1993" s="348"/>
    </row>
    <row r="1994" spans="1:5" ht="15.75">
      <c r="A1994" s="151"/>
      <c r="B1994" s="346"/>
      <c r="C1994" s="108"/>
      <c r="D1994" s="108"/>
      <c r="E1994" s="348"/>
    </row>
    <row r="1995" spans="1:5" ht="15.75">
      <c r="A1995" s="151"/>
      <c r="B1995" s="346"/>
      <c r="C1995" s="108"/>
      <c r="D1995" s="108"/>
      <c r="E1995" s="348"/>
    </row>
    <row r="1996" spans="1:5" ht="15.75">
      <c r="A1996" s="151"/>
      <c r="B1996" s="346"/>
      <c r="C1996" s="108"/>
      <c r="D1996" s="108"/>
      <c r="E1996" s="348"/>
    </row>
    <row r="1997" spans="1:5" ht="15.75">
      <c r="A1997" s="151"/>
      <c r="B1997" s="346"/>
      <c r="C1997" s="108"/>
      <c r="D1997" s="108"/>
      <c r="E1997" s="348"/>
    </row>
    <row r="1998" spans="1:5" ht="15.75">
      <c r="A1998" s="151"/>
      <c r="B1998" s="346"/>
      <c r="C1998" s="108"/>
      <c r="D1998" s="108"/>
      <c r="E1998" s="348"/>
    </row>
    <row r="1999" spans="1:5" ht="15.75">
      <c r="A1999" s="151"/>
      <c r="B1999" s="346"/>
      <c r="C1999" s="108"/>
      <c r="D1999" s="108"/>
      <c r="E1999" s="348"/>
    </row>
    <row r="2000" spans="1:5" ht="15.75">
      <c r="A2000" s="151"/>
      <c r="B2000" s="346"/>
      <c r="C2000" s="108"/>
      <c r="D2000" s="108"/>
      <c r="E2000" s="348"/>
    </row>
    <row r="2001" spans="1:5" ht="15.75">
      <c r="A2001" s="151"/>
      <c r="B2001" s="346"/>
      <c r="C2001" s="108"/>
      <c r="D2001" s="108"/>
      <c r="E2001" s="348"/>
    </row>
    <row r="2002" spans="1:5" ht="15.75">
      <c r="A2002" s="151"/>
      <c r="B2002" s="346"/>
      <c r="C2002" s="108"/>
      <c r="D2002" s="108"/>
      <c r="E2002" s="348"/>
    </row>
    <row r="2003" spans="1:5" ht="15.75">
      <c r="A2003" s="151"/>
      <c r="B2003" s="346"/>
      <c r="C2003" s="108"/>
      <c r="D2003" s="108"/>
      <c r="E2003" s="348"/>
    </row>
    <row r="2004" spans="1:5" ht="15.75">
      <c r="A2004" s="151"/>
      <c r="B2004" s="346"/>
      <c r="C2004" s="108"/>
      <c r="D2004" s="108"/>
      <c r="E2004" s="348"/>
    </row>
    <row r="2005" spans="1:5" ht="15.75">
      <c r="A2005" s="151"/>
      <c r="B2005" s="346"/>
      <c r="C2005" s="108"/>
      <c r="D2005" s="108"/>
      <c r="E2005" s="348"/>
    </row>
    <row r="2006" spans="1:5" ht="13.35" customHeight="1" thickBot="1">
      <c r="A2006" s="152"/>
      <c r="B2006" s="455" t="str">
        <f ca="1">OFFSET(L!$C$1,MATCH("General"&amp;"Cpy",L!$A:$A,0)-1,SL,,)</f>
        <v>© 2022 Responsible Minerals Initiative. All rights reserved.</v>
      </c>
      <c r="C2006" s="455"/>
      <c r="D2006" s="455"/>
      <c r="E2006" s="351"/>
    </row>
    <row r="2007" spans="1:5" ht="13.5"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2"/>
  <headerFooter>
    <oddHeader xml:space="preserve">&amp;C&amp;"times new roman,Bold"&amp;12
</oddHeader>
    <oddFooter xml:space="preserve">&amp;C&amp;"times new roman,Bold"&amp;12
</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70" zoomScaleNormal="70" zoomScalePageLayoutView="85" workbookViewId="0">
      <pane ySplit="4" topLeftCell="A5" activePane="bottomLeft" state="frozen"/>
      <selection activeCell="A4" sqref="A4"/>
      <selection pane="bottomLeft" sqref="A1:G1"/>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headerFooter>
    <oddHeader xml:space="preserve">&amp;C&amp;"times new roman,Bold"&amp;12
</oddHeader>
    <oddFooter xml:space="preserve">&amp;C&amp;"times new roman,Bold"&amp;12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57">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85.5">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5.5">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57">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4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ht="28.5">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8.5">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85.5">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 xml:space="preserve">&amp;C&amp;"times new roman,Bold"&amp;12
</oddHeader>
    <oddFooter xml:space="preserve">&amp;C&amp;"times new roman,Bold"&amp;12
</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headerFooter>
    <oddHeader xml:space="preserve">&amp;C&amp;"times new roman,Bold"&amp;12
</oddHeader>
    <oddFooter xml:space="preserve">&amp;C&amp;"times new roman,Bold"&amp;12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r:id="rId1"/>
  <headerFooter>
    <oddHeader xml:space="preserve">&amp;C&amp;"times new roman,Bold"&amp;12
</oddHeader>
    <oddFooter xml:space="preserve">&amp;C&amp;"times new roman,Bold"&amp;12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a54701f6-876b-4337-a24e-543e1bd311e6"/>
    <ds:schemaRef ds:uri="6e8a5f3d-031c-4996-804e-0e28298fe1e2"/>
    <ds:schemaRef ds:uri="http://www.w3.org/XML/1998/namespace"/>
    <ds:schemaRef ds:uri="http://purl.org/dc/elements/1.1/"/>
  </ds:schemaRefs>
</ds:datastoreItem>
</file>

<file path=customXml/itemProps3.xml><?xml version="1.0" encoding="utf-8"?>
<ds:datastoreItem xmlns:ds="http://schemas.openxmlformats.org/officeDocument/2006/customXml" ds:itemID="{A65B1BE2-BF45-4795-844C-D10A5687860D}"/>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Doxtater, Tina</cp:lastModifiedBy>
  <cp:lastPrinted>2015-04-21T20:47:43Z</cp:lastPrinted>
  <dcterms:created xsi:type="dcterms:W3CDTF">2010-06-21T21:00:23Z</dcterms:created>
  <dcterms:modified xsi:type="dcterms:W3CDTF">2022-06-28T13:18:32Z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TitusGUID">
    <vt:lpwstr>c45304f8-c578-4182-9291-ab2267f6819e</vt:lpwstr>
  </property>
  <property fmtid="{D5CDD505-2E9C-101B-9397-08002B2CF9AE}" pid="6" name="Classification">
    <vt:lpwstr>Public</vt:lpwstr>
  </property>
</Properties>
</file>