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C:\Users\steveburningham\Desktop\"/>
    </mc:Choice>
  </mc:AlternateContent>
  <xr:revisionPtr revIDLastSave="0" documentId="13_ncr:1_{67CB8209-A29B-4997-8442-B46F99CD86E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C12" i="6" s="1"/>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X6" i="5"/>
  <c r="B39" i="6"/>
  <c r="G39" i="6" s="1"/>
  <c r="F24" i="6"/>
  <c r="F44" i="6" s="1"/>
  <c r="H44" i="6" s="1"/>
  <c r="D44" i="6" s="1"/>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1" i="6" l="1"/>
  <c r="D41" i="6" s="1"/>
  <c r="H50" i="6"/>
  <c r="D50" i="6" s="1"/>
  <c r="F54" i="6"/>
  <c r="F62" i="6" s="1"/>
  <c r="H62" i="6" s="1"/>
  <c r="F39" i="6"/>
  <c r="H39" i="6" s="1"/>
  <c r="D39" i="6" s="1"/>
  <c r="F65" i="6"/>
  <c r="F34" i="6"/>
  <c r="H34"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2" i="6"/>
  <c r="C45" i="6"/>
  <c r="C51" i="6"/>
  <c r="D19" i="6"/>
  <c r="C19" i="6"/>
  <c r="K65" i="6"/>
  <c r="D24" i="6"/>
  <c r="C24" i="6"/>
  <c r="X100" i="5"/>
  <c r="D27" i="6"/>
  <c r="C27" i="6"/>
  <c r="C36" i="6"/>
  <c r="C42" i="6"/>
  <c r="C40" i="6"/>
  <c r="C20" i="6"/>
  <c r="D20" i="6"/>
  <c r="C2" i="6"/>
  <c r="B2" i="6"/>
  <c r="C35" i="6"/>
  <c r="C46" i="6"/>
  <c r="F57" i="6"/>
  <c r="H57" i="6" s="1"/>
  <c r="H54" i="6"/>
  <c r="F58" i="6"/>
  <c r="H58" i="6" s="1"/>
  <c r="F60" i="6"/>
  <c r="H60" i="6" s="1"/>
  <c r="F63" i="6"/>
  <c r="H63" i="6" s="1"/>
  <c r="F59" i="6"/>
  <c r="H59" i="6" s="1"/>
  <c r="F55" i="6"/>
  <c r="C37" i="6"/>
  <c r="D25" i="6"/>
  <c r="C25" i="6"/>
  <c r="D26" i="6"/>
  <c r="C26" i="6"/>
  <c r="D21" i="6"/>
  <c r="C21" i="6"/>
  <c r="C39" i="6"/>
  <c r="D22" i="6"/>
  <c r="C22" i="6"/>
  <c r="H47" i="6"/>
  <c r="D47" i="6" s="1"/>
  <c r="C52" i="6"/>
  <c r="C50" i="6"/>
  <c r="C44" i="6"/>
  <c r="C41"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<sst xmlns="http://schemas.openxmlformats.org/spreadsheetml/2006/main" count="21782" uniqueCount="15512">
  <si>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</si>
  <si>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</si>
  <si>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</si>
  <si>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</si>
  <si>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</si>
  <si>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</si>
  <si>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</si>
  <si>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</si>
  <si>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</si>
  <si>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</si>
  <si>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</si>
  <si>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</si>
  <si>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</si>
  <si>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</si>
  <si>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</si>
  <si>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</si>
  <si>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</si>
  <si>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</si>
  <si>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</si>
  <si>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</si>
  <si>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</si>
  <si>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</si>
  <si>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</si>
  <si>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</si>
  <si>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</si>
  <si>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</si>
  <si>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</si>
  <si>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</si>
  <si>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</si>
  <si>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</si>
  <si>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</si>
  <si>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</si>
  <si>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</si>
  <si>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</si>
  <si>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</si>
  <si>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</si>
  <si>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</si>
  <si>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</si>
  <si>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</si>
  <si>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</si>
  <si>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</si>
  <si>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</si>
  <si>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</si>
  <si>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</si>
  <si>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</si>
  <si>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</si>
  <si>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</si>
  <si>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</si>
  <si>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</si>
  <si>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</si>
  <si>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</si>
  <si>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</si>
  <si>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</si>
  <si>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</si>
  <si>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</si>
  <si>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</si>
  <si>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</si>
  <si>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</si>
  <si>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</si>
  <si>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</si>
  <si>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</si>
  <si>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</si>
  <si>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</si>
  <si>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</si>
  <si>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</si>
  <si>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</si>
  <si>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</si>
  <si>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</si>
  <si>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</si>
  <si>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</si>
  <si>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</si>
  <si>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</si>
  <si>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</si>
  <si>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</si>
  <si>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</si>
  <si>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</si>
  <si>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</si>
  <si>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</si>
  <si>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</si>
  <si>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</si>
  <si>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</si>
  <si>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</si>
  <si>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</si>
  <si>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</si>
  <si>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</si>
  <si>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</si>
  <si>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</si>
  <si>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</si>
  <si>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</si>
  <si>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</si>
  <si>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</si>
  <si>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</si>
  <si>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</si>
  <si>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</si>
  <si>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</si>
  <si>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</si>
  <si>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</si>
  <si>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</si>
  <si>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</si>
  <si>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</si>
  <si>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</si>
  <si>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</si>
  <si>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</si>
  <si>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</si>
  <si>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</si>
  <si>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</si>
  <si>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</si>
  <si>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</si>
  <si>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</si>
  <si>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</si>
  <si>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</si>
  <si>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</si>
  <si>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</si>
  <si>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</si>
  <si>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</si>
  <si>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</si>
  <si>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</si>
  <si>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</si>
  <si>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</si>
  <si>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</si>
  <si>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</si>
  <si>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</si>
  <si>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</si>
  <si>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</si>
  <si>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</si>
  <si>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</si>
  <si>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</si>
  <si>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</si>
  <si>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</si>
  <si>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</si>
  <si>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</si>
  <si>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</si>
  <si>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</si>
  <si>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</si>
  <si>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</si>
  <si>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</si>
  <si>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</si>
  <si>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</si>
  <si>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</si>
  <si>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</si>
  <si>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</si>
  <si>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</si>
  <si>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</si>
  <si>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</si>
  <si>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</si>
  <si>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</si>
  <si>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</si>
  <si>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</si>
  <si>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</si>
  <si>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</si>
  <si>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</si>
  <si>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</si>
  <si>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</si>
  <si>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</si>
  <si>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</si>
  <si>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</si>
  <si>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</si>
  <si>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</si>
  <si>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</si>
  <si>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</si>
  <si>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</si>
  <si>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</si>
  <si>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</si>
  <si>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</si>
  <si>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</si>
  <si>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</si>
  <si>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</si>
  <si>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</si>
  <si>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</si>
  <si>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</si>
  <si>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</si>
  <si>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</si>
  <si>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</si>
  <si>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</si>
  <si>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</si>
  <si>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</si>
  <si>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</si>
  <si>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</si>
  <si>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</si>
  <si>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</si>
  <si>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</si>
  <si>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</si>
  <si>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</si>
  <si>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</si>
  <si>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</si>
  <si>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</si>
  <si>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</si>
  <si>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</si>
  <si>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</si>
  <si>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</si>
  <si>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</si>
  <si>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</si>
  <si>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</si>
  <si>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</si>
  <si>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</si>
  <si>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</si>
  <si>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</si>
  <si>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</si>
  <si>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</si>
  <si>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</si>
  <si>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</si>
  <si>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</si>
  <si>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</si>
  <si>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</si>
  <si>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</si>
  <si>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</si>
  <si>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</si>
  <si>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</si>
  <si>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</si>
  <si>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</si>
  <si>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</si>
  <si>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</si>
  <si>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</si>
  <si>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</si>
  <si>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</si>
  <si>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</si>
  <si>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</si>
  <si>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</si>
  <si>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</si>
  <si>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</si>
  <si>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</si>
  <si>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</si>
  <si>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</si>
  <si>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</si>
  <si>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</si>
  <si>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</si>
  <si>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</si>
  <si>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</si>
  <si>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</si>
  <si>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</si>
  <si>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</si>
  <si>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</si>
  <si>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</si>
  <si>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</si>
  <si>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</si>
  <si>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</si>
  <si>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</si>
  <si>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</si>
  <si>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</si>
  <si>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</si>
  <si>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</si>
  <si>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</si>
  <si>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</si>
  <si>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</si>
  <si>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</si>
  <si>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</si>
  <si>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</si>
  <si>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</si>
  <si>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</si>
  <si>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</si>
  <si>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</si>
  <si>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</si>
  <si>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</si>
  <si>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</si>
  <si>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</si>
  <si>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</si>
  <si>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</si>
  <si>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</si>
  <si>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</si>
  <si>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</si>
  <si>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</si>
  <si>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</si>
  <si>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</si>
  <si>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</si>
  <si>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</si>
  <si>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</si>
  <si>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</si>
  <si>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</si>
  <si>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</si>
  <si>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</si>
  <si>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</si>
  <si>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</si>
  <si>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</si>
  <si>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</si>
  <si>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</si>
  <si>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</si>
  <si>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</si>
  <si>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</si>
  <si>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</si>
  <si>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</si>
  <si>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</si>
  <si>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</si>
  <si>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</si>
  <si>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</si>
  <si>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</si>
  <si>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</si>
  <si>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</si>
  <si>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</si>
  <si>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</si>
  <si>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</si>
  <si>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</si>
  <si>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</si>
  <si>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</si>
  <si>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</si>
  <si>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</si>
  <si>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</si>
  <si>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</si>
  <si>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</si>
  <si>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</si>
  <si>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</si>
  <si>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</si>
  <si>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</si>
  <si>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</si>
  <si>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</si>
  <si>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</si>
  <si>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</si>
  <si>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</si>
  <si>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</si>
  <si>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</si>
  <si>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</si>
  <si>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</si>
  <si>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</si>
  <si>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</si>
  <si>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</si>
  <si>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</si>
  <si>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</si>
  <si>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</si>
  <si>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</si>
  <si>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</si>
  <si>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</si>
  <si>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</si>
  <si>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</si>
  <si>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</si>
  <si>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</si>
  <si>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</si>
  <si>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</si>
  <si>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</si>
  <si>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</si>
  <si>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</si>
  <si>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</si>
  <si>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</si>
  <si>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</si>
  <si>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</si>
  <si>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</si>
  <si>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</si>
  <si>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</si>
  <si>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</si>
  <si>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</si>
  <si>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</si>
  <si>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</si>
  <si>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</si>
  <si>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</si>
  <si>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</si>
  <si>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</si>
  <si>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</si>
  <si>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</si>
  <si>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</si>
  <si>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</si>
  <si>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</si>
  <si>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</si>
  <si>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</si>
  <si>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</si>
  <si>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</si>
  <si>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</si>
  <si>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</si>
  <si>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</si>
  <si>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</si>
  <si>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</si>
  <si>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</si>
  <si>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</si>
  <si>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</si>
  <si>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</si>
  <si>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</si>
  <si>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</si>
  <si>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</si>
  <si>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</si>
  <si>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</si>
  <si>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</si>
  <si>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</si>
  <si>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</si>
  <si>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</si>
  <si>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</si>
  <si>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</si>
  <si>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</si>
  <si>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</si>
  <si>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</si>
  <si>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</si>
  <si>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</si>
  <si>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</si>
  <si>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</si>
  <si>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</si>
  <si>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</si>
  <si>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</si>
  <si>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</si>
  <si>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</si>
  <si>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</si>
  <si>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</si>
  <si>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</si>
  <si>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</si>
  <si>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</si>
  <si>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</si>
  <si>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</si>
  <si>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</si>
  <si>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</si>
  <si>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</si>
  <si>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</si>
  <si>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</si>
  <si>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</si>
  <si>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</si>
  <si>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</si>
  <si>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</si>
  <si>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</si>
  <si>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</si>
  <si>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</si>
  <si>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</si>
  <si>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</si>
  <si>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</si>
  <si>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</si>
  <si>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</si>
  <si>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</si>
  <si>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</si>
  <si>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</si>
  <si>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</si>
  <si>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</si>
  <si>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</si>
  <si>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</si>
  <si>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</si>
  <si>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</si>
  <si>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</si>
  <si>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</si>
  <si>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</si>
  <si>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</si>
  <si>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</si>
  <si>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</si>
  <si>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</si>
  <si>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</si>
  <si>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</si>
  <si>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</si>
  <si>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</si>
  <si>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</si>
  <si>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</si>
  <si>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</si>
  <si>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</si>
  <si>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</si>
  <si>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</si>
  <si>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</si>
  <si>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</si>
  <si>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</si>
  <si>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</si>
  <si>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</si>
  <si>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</si>
  <si>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</si>
  <si>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</si>
  <si>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</si>
  <si>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</si>
  <si>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</si>
  <si>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</si>
  <si>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</si>
  <si>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</si>
  <si>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</si>
  <si>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</si>
  <si>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</si>
  <si>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</si>
  <si>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</si>
  <si>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</si>
  <si>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</si>
  <si>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</si>
  <si>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</si>
  <si>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</si>
  <si>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</si>
  <si>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</si>
  <si>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</si>
  <si>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</si>
  <si>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</si>
  <si>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</si>
  <si>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</si>
  <si>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</si>
  <si>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</si>
  <si>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</si>
  <si>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</si>
  <si>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</si>
  <si>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</si>
  <si>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</si>
  <si>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</si>
  <si>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</si>
  <si>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</si>
  <si>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</si>
  <si>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</si>
  <si>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</si>
  <si>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</si>
  <si>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</si>
  <si>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</si>
  <si>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</si>
  <si>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</si>
  <si>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</si>
  <si>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</si>
  <si>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</si>
  <si>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</si>
  <si>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</si>
  <si>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</si>
  <si>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</si>
  <si>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</si>
  <si>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</si>
  <si>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</si>
  <si>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</si>
  <si>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</si>
  <si>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</si>
  <si>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</si>
  <si>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</si>
  <si>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</si>
  <si>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</si>
  <si>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</si>
  <si>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</si>
  <si>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</si>
  <si>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</si>
  <si>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</si>
  <si>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</si>
  <si>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</si>
  <si>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</si>
  <si>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</si>
  <si>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</si>
  <si>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</si>
  <si>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</si>
  <si>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</si>
  <si>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</si>
  <si>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</si>
  <si>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</si>
  <si>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</si>
  <si>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</si>
  <si>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</si>
  <si>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</si>
  <si>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</si>
  <si>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</si>
  <si>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</si>
  <si>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</si>
  <si>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</si>
  <si>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</si>
  <si>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</si>
  <si>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</si>
  <si>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</si>
  <si>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</si>
  <si>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</si>
  <si>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</si>
  <si>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</si>
  <si>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</si>
  <si>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</si>
  <si>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</si>
  <si>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</si>
  <si>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</si>
  <si>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</si>
  <si>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</si>
  <si>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</si>
  <si>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</si>
  <si>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</si>
  <si>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</si>
  <si>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</si>
  <si>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</si>
  <si>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</si>
  <si>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</si>
  <si>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</si>
  <si>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</si>
  <si>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</si>
  <si>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</si>
  <si>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</si>
  <si>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</si>
  <si>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</si>
  <si>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</si>
  <si>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</si>
  <si>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</si>
  <si>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</si>
  <si>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</si>
  <si>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</si>
  <si>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</si>
  <si>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</si>
  <si>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</si>
  <si>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</si>
  <si>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</si>
  <si>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</si>
  <si>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</si>
  <si>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</si>
  <si>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</si>
  <si>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</si>
  <si>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</si>
  <si>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</si>
  <si>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</si>
  <si>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</si>
  <si>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</si>
  <si>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</si>
  <si>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</si>
  <si>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</si>
  <si>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</si>
  <si>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</si>
  <si>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</si>
  <si>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</si>
  <si>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</si>
  <si>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</si>
  <si>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</si>
  <si>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</si>
  <si>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</si>
  <si>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</si>
  <si>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</si>
  <si>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</si>
  <si>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</si>
  <si>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</si>
  <si>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</si>
  <si>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</si>
  <si>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</si>
  <si>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</si>
  <si>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</si>
  <si>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</si>
  <si>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</si>
  <si>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</si>
  <si>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</si>
  <si>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</si>
  <si>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</si>
  <si>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</si>
  <si>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</si>
  <si>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</si>
  <si>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</si>
  <si>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</si>
  <si>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</si>
  <si>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</si>
  <si>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</si>
  <si>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</si>
  <si>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</si>
  <si>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</si>
  <si>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</si>
  <si>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</si>
  <si>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</si>
  <si>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</si>
  <si>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</si>
  <si>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</si>
  <si>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</si>
  <si>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</si>
  <si>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</si>
  <si>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</si>
  <si>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</si>
  <si>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</si>
  <si>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</si>
  <si>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</si>
  <si>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</si>
  <si>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</si>
  <si>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</si>
  <si>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</si>
  <si>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</si>
  <si>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</si>
  <si>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</si>
  <si>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</si>
  <si>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</si>
  <si>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</si>
  <si>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</si>
  <si>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</si>
  <si>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</si>
  <si>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</si>
  <si>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</si>
  <si>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</si>
  <si>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</si>
  <si>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</si>
  <si>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</si>
  <si>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</si>
  <si>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</si>
  <si>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</si>
  <si>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</si>
  <si>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</si>
  <si>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</si>
  <si>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</si>
  <si>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</si>
  <si>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</si>
  <si>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</si>
  <si>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</si>
  <si>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</si>
  <si>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</si>
  <si>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</si>
  <si>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</si>
  <si>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</si>
  <si>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</si>
  <si>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</si>
  <si>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</si>
  <si>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</si>
  <si>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</si>
  <si>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</si>
  <si>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</si>
  <si>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</si>
  <si>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</si>
  <si>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</si>
  <si>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</si>
  <si>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</si>
  <si>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</si>
  <si>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</si>
  <si>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</si>
  <si>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</si>
  <si>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</si>
  <si>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</si>
  <si>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</si>
  <si>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</si>
  <si>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</si>
  <si>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</si>
  <si>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</si>
  <si>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</si>
  <si>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</si>
  <si>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</si>
  <si>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</si>
  <si>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</si>
  <si>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</si>
  <si>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</si>
  <si>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</si>
  <si>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</si>
  <si>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</si>
  <si>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</si>
  <si>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</si>
  <si>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</si>
  <si>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</si>
  <si>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</si>
  <si>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</si>
  <si>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</si>
  <si>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</si>
  <si>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</si>
  <si>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</si>
  <si>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</si>
  <si>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</si>
  <si>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</si>
  <si>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</si>
  <si>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</si>
  <si>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</si>
  <si>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</si>
  <si>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</si>
  <si>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</si>
  <si>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</si>
  <si>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</si>
  <si>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</si>
  <si>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</si>
  <si>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</si>
  <si>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</si>
  <si>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</si>
  <si>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</si>
  <si>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</si>
  <si>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</si>
  <si>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</si>
  <si>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</si>
  <si>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</si>
  <si>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</si>
  <si>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</si>
  <si>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</si>
  <si>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</si>
  <si>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</si>
  <si>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</si>
  <si>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</si>
  <si>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</si>
  <si>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</si>
  <si>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</si>
  <si>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</si>
  <si>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</si>
  <si>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</si>
  <si>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</si>
  <si>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</si>
  <si>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</si>
  <si>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</si>
  <si>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</si>
  <si>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</si>
  <si>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</si>
  <si>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</si>
  <si>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</si>
  <si>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</si>
  <si>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</si>
  <si>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</si>
  <si>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</si>
  <si>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</si>
  <si>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</si>
  <si>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</si>
  <si>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</si>
  <si>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</si>
  <si>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</si>
  <si>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</si>
  <si>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</si>
  <si>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</si>
  <si>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</si>
  <si>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</si>
  <si>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</si>
  <si>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</si>
  <si>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</si>
  <si>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</si>
  <si>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</si>
  <si>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</si>
  <si>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</si>
  <si>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</si>
  <si>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</si>
  <si>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</si>
  <si>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</si>
  <si>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</si>
  <si>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</si>
  <si>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</si>
  <si>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</si>
  <si>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</si>
  <si>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</si>
  <si>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</si>
  <si>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</si>
  <si>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</si>
  <si>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</si>
  <si>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</si>
  <si>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</si>
  <si>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</si>
  <si>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</si>
  <si>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</si>
  <si>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</si>
  <si>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</si>
  <si>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</si>
  <si>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</si>
  <si>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</si>
  <si>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</si>
  <si>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</si>
  <si>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</si>
  <si>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</si>
  <si>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</si>
  <si>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</si>
  <si>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</si>
  <si>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</si>
  <si>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</si>
  <si>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</si>
  <si>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</si>
  <si>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</si>
  <si>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</si>
  <si>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</si>
  <si>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</si>
  <si>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</si>
  <si>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</si>
  <si>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</si>
  <si>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</si>
  <si>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</si>
  <si>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</si>
  <si>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</si>
  <si>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</si>
  <si>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</si>
  <si>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</si>
  <si>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</si>
  <si>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</si>
  <si>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</si>
  <si>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</si>
  <si>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</si>
  <si>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</si>
  <si>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</si>
  <si>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</si>
  <si>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</si>
  <si>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</si>
  <si>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</si>
  <si>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</si>
  <si>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</si>
  <si>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</si>
  <si>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</si>
  <si>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</si>
  <si>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</si>
  <si>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</si>
  <si>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</si>
  <si>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</si>
  <si>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</si>
  <si>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</si>
  <si>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</si>
  <si>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</si>
  <si>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</si>
  <si>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</si>
  <si>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</si>
  <si>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</si>
  <si>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</si>
  <si>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</si>
  <si>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</si>
  <si>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</si>
  <si>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</si>
  <si>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</si>
  <si>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</si>
  <si>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</si>
  <si>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</si>
  <si>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</si>
  <si>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</si>
  <si>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</si>
  <si>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</si>
  <si>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</si>
  <si>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</si>
  <si>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</si>
  <si>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</si>
  <si>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</si>
  <si>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</si>
  <si>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</si>
  <si>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</si>
  <si>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</si>
  <si>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</si>
  <si>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</si>
  <si>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</si>
  <si>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</si>
  <si>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</si>
  <si>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</si>
  <si>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</si>
  <si>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</si>
  <si>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</si>
  <si>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</si>
  <si>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</si>
  <si>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</si>
  <si>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</si>
  <si>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</si>
  <si>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</si>
  <si>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</si>
  <si>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</si>
  <si>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</si>
  <si>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</si>
  <si>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</si>
  <si>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</si>
  <si>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</si>
  <si>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</si>
  <si>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</si>
  <si>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</si>
  <si>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</si>
  <si>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</si>
  <si>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</si>
  <si>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</si>
  <si>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</si>
  <si>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</si>
  <si>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</si>
  <si>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</si>
  <si>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</si>
  <si>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</si>
  <si>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</si>
  <si>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</si>
  <si>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</si>
  <si>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</si>
  <si>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</si>
  <si>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</si>
  <si>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</si>
  <si>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</si>
  <si>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</si>
  <si>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</si>
  <si>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</si>
  <si>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</si>
  <si>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</si>
  <si>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</si>
  <si>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</si>
  <si>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</si>
  <si>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</si>
  <si>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</si>
  <si>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</si>
  <si>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</si>
  <si>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</si>
  <si>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</si>
  <si>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</si>
  <si>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</si>
  <si>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</si>
  <si>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</si>
  <si>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</si>
  <si>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</si>
  <si>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</si>
  <si>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</si>
  <si>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</si>
  <si>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</si>
  <si>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</si>
  <si>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</si>
  <si>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</si>
  <si>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</si>
  <si>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</si>
  <si>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</si>
  <si>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</si>
  <si>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</si>
  <si>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</si>
  <si>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</si>
  <si>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</si>
  <si>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</si>
  <si>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</si>
  <si>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</si>
  <si>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</si>
  <si>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</si>
  <si>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</si>
  <si>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</si>
  <si>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</si>
  <si>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</si>
  <si>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</si>
  <si>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</si>
  <si>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</si>
  <si>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</si>
  <si>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</si>
  <si>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</si>
  <si>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</si>
  <si>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</si>
  <si>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</si>
  <si>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</si>
  <si>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</si>
  <si>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</si>
  <si>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</si>
  <si>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</si>
  <si>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</si>
  <si>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</si>
  <si>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</si>
  <si>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</si>
  <si>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</si>
  <si>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</si>
  <si>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</si>
  <si>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</si>
  <si>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</si>
  <si>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</si>
  <si>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</si>
  <si>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</si>
  <si>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</si>
  <si>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</si>
  <si>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</si>
  <si>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</si>
  <si>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</si>
  <si>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</si>
  <si>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</si>
  <si>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</si>
  <si>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</si>
  <si>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</si>
  <si>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</si>
  <si>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</si>
  <si>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</si>
  <si>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</si>
  <si>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</si>
  <si>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</si>
  <si>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</si>
  <si>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</si>
  <si>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</si>
  <si>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</si>
  <si>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</si>
  <si>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</si>
  <si>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</si>
  <si>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</si>
  <si>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</si>
  <si>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</si>
  <si>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</si>
  <si>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</si>
  <si>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</si>
  <si>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</si>
  <si>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</si>
  <si>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</si>
  <si>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</si>
  <si>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</si>
  <si>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</si>
  <si>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</si>
  <si>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</si>
  <si>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</si>
  <si>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</si>
  <si>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</si>
  <si>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</si>
  <si>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</si>
  <si>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</si>
  <si>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</si>
  <si>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</si>
  <si>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</si>
  <si>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</si>
  <si>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</si>
  <si>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</si>
  <si>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</si>
  <si>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</si>
  <si>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</si>
  <si>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</si>
  <si>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</si>
  <si>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</si>
  <si>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</si>
  <si>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</si>
  <si>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</si>
  <si>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</si>
  <si>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</si>
  <si>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</si>
  <si>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</si>
  <si>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</si>
  <si>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</si>
  <si>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</si>
  <si>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</si>
  <si>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</si>
  <si>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</si>
  <si>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</si>
  <si>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</si>
  <si>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</si>
  <si>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</si>
  <si>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</si>
  <si>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</si>
  <si>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</si>
  <si>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</si>
  <si>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</si>
  <si>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</si>
  <si>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</si>
  <si>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</si>
  <si>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</si>
  <si>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</si>
  <si>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</si>
  <si>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</si>
  <si>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</si>
  <si>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</si>
  <si>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</si>
  <si>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</si>
  <si>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</si>
  <si>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</si>
  <si>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</si>
  <si>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</si>
  <si>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</si>
  <si>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</si>
  <si>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</si>
  <si>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</si>
  <si>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</si>
  <si>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</si>
  <si>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</si>
  <si>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</si>
  <si>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</si>
  <si>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</si>
  <si>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</si>
  <si>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</si>
  <si>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</si>
  <si>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</si>
  <si>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</si>
  <si>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</si>
  <si>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</si>
  <si>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</si>
  <si>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</si>
  <si>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</si>
  <si>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</si>
  <si>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</si>
  <si>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</si>
  <si>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</si>
  <si>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</si>
  <si>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</si>
  <si>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</si>
  <si>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</si>
  <si>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</si>
  <si>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</si>
  <si>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</si>
  <si>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</si>
  <si>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</si>
  <si>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</si>
  <si>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</si>
  <si>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</si>
  <si>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</si>
  <si>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</si>
  <si>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</si>
  <si>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</si>
  <si>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</si>
  <si>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</si>
  <si>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</si>
  <si>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</si>
  <si>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</si>
  <si>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</si>
  <si>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</si>
  <si>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</si>
  <si>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</si>
  <si>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</si>
  <si>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</si>
  <si>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</si>
  <si>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</si>
  <si>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</si>
  <si>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</si>
  <si>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</si>
  <si>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</si>
  <si>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</si>
  <si>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</si>
  <si>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</si>
  <si>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</si>
  <si>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</si>
  <si>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</si>
  <si>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</si>
  <si>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</si>
  <si>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</si>
  <si>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</si>
  <si>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</si>
  <si>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</si>
  <si>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</si>
  <si>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</si>
  <si>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</si>
  <si>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</si>
  <si>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</si>
  <si>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</si>
  <si>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</si>
  <si>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</si>
  <si>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</si>
  <si>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</si>
  <si>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</si>
  <si>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</si>
  <si>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</si>
  <si>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</si>
  <si>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</si>
  <si>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</si>
  <si>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</si>
  <si>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</si>
  <si>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</si>
  <si>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</si>
  <si>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</si>
  <si>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</si>
  <si>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</si>
  <si>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</si>
  <si>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</si>
  <si>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</si>
  <si>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</si>
  <si>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</si>
  <si>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</si>
  <si>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</si>
  <si>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</si>
  <si>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</si>
  <si>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</si>
  <si>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</si>
  <si>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</si>
  <si>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</si>
  <si>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</si>
  <si>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</si>
  <si>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</si>
  <si>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</si>
  <si>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</si>
  <si>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</si>
  <si>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</si>
  <si>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</si>
  <si>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</si>
  <si>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</si>
  <si>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</si>
  <si>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</si>
  <si>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</si>
  <si>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</si>
  <si>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</si>
  <si>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</si>
  <si>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</si>
  <si>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</si>
  <si>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</si>
  <si>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</si>
  <si>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</si>
  <si>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</si>
  <si>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</si>
  <si>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</si>
  <si>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</si>
  <si>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</si>
  <si>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</si>
  <si>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</si>
  <si>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</si>
  <si>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</si>
  <si>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</si>
  <si>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</si>
  <si>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</si>
  <si>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</si>
  <si>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</si>
  <si>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</si>
  <si>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</si>
  <si>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</si>
  <si>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</si>
  <si>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</si>
  <si>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</si>
  <si>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</si>
  <si>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</si>
  <si>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</si>
  <si>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</si>
  <si>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</si>
  <si>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</si>
  <si>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</si>
  <si>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</si>
  <si>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</si>
  <si>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</si>
  <si>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</si>
  <si>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</si>
  <si>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</si>
  <si>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</si>
  <si>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</si>
  <si>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</si>
  <si>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</si>
  <si>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</si>
  <si>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</si>
  <si>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</si>
  <si>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</si>
  <si>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</si>
  <si>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</si>
  <si>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</si>
  <si>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</si>
  <si>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</si>
  <si>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</si>
  <si>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</si>
  <si>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</si>
  <si>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</si>
  <si>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</si>
  <si>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</si>
  <si>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</si>
  <si>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</si>
  <si>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</si>
  <si>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</si>
  <si>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</si>
  <si>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</si>
  <si>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</si>
  <si>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</si>
  <si>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</si>
  <si>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</si>
  <si>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</si>
  <si>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</si>
  <si>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</si>
  <si>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</si>
  <si>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</si>
  <si>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</si>
  <si>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</si>
  <si>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</si>
  <si>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</si>
  <si>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</si>
  <si>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</si>
  <si>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</si>
  <si>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</si>
  <si>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</si>
  <si>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</si>
  <si>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</si>
  <si>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</si>
  <si>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</si>
  <si>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</si>
  <si>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</si>
  <si>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</si>
  <si>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</si>
  <si>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</si>
  <si>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</si>
  <si>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</si>
  <si>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</si>
  <si>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</si>
  <si>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</si>
  <si>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</si>
  <si>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</si>
  <si>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</si>
  <si>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</si>
  <si>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</si>
  <si>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</si>
  <si>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</si>
  <si>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</si>
  <si>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</si>
  <si>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</si>
  <si>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</si>
  <si>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</si>
  <si>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</si>
  <si>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</si>
  <si>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</si>
  <si>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</si>
  <si>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</si>
  <si>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</si>
  <si>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</si>
  <si>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</si>
  <si>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</si>
  <si>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</si>
  <si>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</si>
  <si>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</si>
  <si>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</si>
  <si>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</si>
  <si>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</si>
  <si>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</si>
  <si>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</si>
  <si>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</si>
  <si>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</si>
  <si>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</si>
  <si>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</si>
  <si>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</si>
  <si>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</si>
  <si>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</si>
  <si>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</si>
  <si>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</si>
  <si>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</si>
  <si>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</si>
  <si>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</si>
  <si>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</si>
  <si>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</si>
  <si>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</si>
  <si>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</si>
  <si>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</si>
  <si>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</si>
  <si>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</si>
  <si>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</si>
  <si>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</si>
  <si>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</si>
  <si>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</si>
  <si>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</si>
  <si>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</si>
  <si>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</si>
  <si>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</si>
  <si>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</si>
  <si>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</si>
  <si>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</si>
  <si>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</si>
  <si>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</si>
  <si>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</si>
  <si>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</si>
  <si>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</si>
  <si>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</si>
  <si>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</si>
  <si>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</si>
  <si>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</si>
  <si>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</si>
  <si>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</si>
  <si>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</si>
  <si>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</si>
  <si>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</si>
  <si>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</si>
  <si>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</si>
  <si>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</si>
  <si>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</si>
  <si>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</si>
  <si>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</si>
  <si>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</si>
  <si>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</si>
  <si>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</si>
  <si>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</si>
  <si>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</si>
  <si>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</si>
  <si>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</si>
  <si>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</si>
  <si>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</si>
  <si>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</si>
  <si>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</si>
  <si>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</si>
  <si>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</si>
  <si>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</si>
  <si>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</si>
  <si>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</si>
  <si>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</si>
  <si>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</si>
  <si>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</si>
  <si>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</si>
  <si>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</si>
  <si>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</si>
  <si>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</si>
  <si>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</si>
  <si>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</si>
  <si>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</si>
  <si>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</si>
  <si>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</si>
  <si>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</si>
  <si>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</si>
  <si>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</si>
  <si>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</si>
  <si>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</si>
  <si>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</si>
  <si>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</si>
  <si>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</si>
  <si>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</si>
  <si>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</si>
  <si>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</si>
  <si>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</si>
  <si>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</si>
  <si>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</si>
  <si>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</si>
  <si>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</si>
  <si>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</si>
  <si>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</si>
  <si>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</si>
  <si>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</si>
  <si>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</si>
  <si>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</si>
  <si>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</si>
  <si>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</si>
  <si>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</si>
  <si>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</si>
  <si>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</si>
  <si>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</si>
  <si>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</si>
  <si>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</si>
  <si>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</si>
  <si>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</si>
  <si>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</si>
  <si>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</si>
  <si>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</si>
  <si>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</si>
  <si>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</si>
  <si>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</si>
  <si>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</si>
  <si>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</si>
  <si>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</si>
  <si>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</si>
  <si>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</si>
  <si>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</si>
  <si>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</si>
  <si>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</si>
  <si>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</si>
  <si>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</si>
  <si>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</si>
  <si>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</si>
  <si>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</si>
  <si>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</si>
  <si>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</si>
  <si>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</si>
  <si>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</si>
  <si>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</si>
  <si>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</si>
  <si>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</si>
  <si>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</si>
  <si>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</si>
  <si>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</si>
  <si>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</si>
  <si>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</si>
  <si>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</si>
  <si>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</si>
  <si>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</si>
  <si>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</si>
  <si>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</si>
  <si>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</si>
  <si>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</si>
  <si>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</si>
  <si>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</si>
  <si>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</si>
  <si>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</si>
  <si>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</si>
  <si>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</si>
  <si>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</si>
  <si>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</si>
  <si>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</si>
  <si>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</si>
  <si>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</si>
  <si>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</si>
  <si>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</si>
  <si>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</si>
  <si>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</si>
  <si>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</si>
  <si>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</si>
  <si>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</si>
  <si>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</si>
  <si>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</si>
  <si>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</si>
  <si>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</si>
  <si>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</si>
  <si>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</si>
  <si>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</si>
  <si>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</si>
  <si>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</si>
  <si>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</si>
  <si>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</si>
  <si>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</si>
  <si>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</si>
  <si>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</si>
  <si>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</si>
  <si>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</si>
  <si>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</si>
  <si>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</si>
  <si>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</si>
  <si>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</si>
  <si>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</si>
  <si>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</si>
  <si>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</si>
  <si>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</si>
  <si>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</si>
  <si>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</si>
  <si>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</si>
  <si>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</si>
  <si>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</si>
  <si>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</si>
  <si>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</si>
  <si>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</si>
  <si>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</si>
  <si>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</si>
  <si>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</si>
  <si>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</si>
  <si>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</si>
  <si>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</si>
  <si>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</si>
  <si>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</si>
  <si>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</si>
  <si>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</si>
  <si>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</si>
  <si>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</si>
  <si>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</si>
  <si>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</si>
  <si>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</si>
  <si>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</si>
  <si>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</si>
  <si>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</si>
  <si>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</si>
  <si>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</si>
  <si>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</si>
  <si>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</si>
  <si>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</si>
  <si>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</si>
  <si>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</si>
  <si>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</si>
  <si>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</si>
  <si>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</si>
  <si>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</si>
  <si>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</si>
  <si>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</si>
  <si>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</si>
  <si>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</si>
  <si>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</si>
  <si>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</si>
  <si>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</si>
  <si>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</si>
  <si>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</si>
  <si>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</si>
  <si>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</si>
  <si>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</si>
  <si>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</si>
  <si>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</si>
  <si>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</si>
  <si>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</si>
  <si>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</si>
  <si>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</si>
  <si>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</si>
  <si>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</si>
  <si>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</si>
  <si>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</si>
  <si>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</si>
  <si>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</si>
  <si>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</si>
  <si>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</si>
  <si>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</si>
  <si>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</si>
  <si>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</si>
  <si>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</si>
  <si>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</si>
  <si>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</si>
  <si>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</si>
  <si>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</si>
  <si>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</si>
  <si>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</si>
  <si>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</si>
  <si>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</si>
  <si>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</si>
  <si>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</si>
  <si>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</si>
  <si>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</si>
  <si>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</si>
  <si>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</si>
  <si>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</si>
  <si>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</si>
  <si>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</si>
  <si>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</si>
  <si>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</si>
  <si>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</si>
  <si>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</si>
  <si>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</si>
  <si>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</si>
  <si>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</si>
  <si>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</si>
  <si>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</si>
  <si>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</si>
  <si>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</si>
  <si>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</si>
  <si>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</si>
  <si>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</si>
  <si>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</si>
  <si>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</si>
  <si>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</si>
  <si>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</si>
  <si>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</si>
  <si>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</si>
  <si>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</si>
  <si>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</si>
  <si>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</si>
  <si>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</si>
  <si>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</si>
  <si>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</si>
  <si>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</si>
  <si>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</si>
  <si>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</si>
  <si>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</si>
  <si>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</si>
  <si>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</si>
  <si>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</si>
  <si>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</si>
  <si>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</si>
  <si>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</si>
  <si>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</si>
  <si>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</si>
  <si>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</si>
  <si>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</si>
  <si>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</si>
  <si>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</si>
  <si>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</si>
  <si>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</si>
  <si>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</si>
  <si>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</si>
  <si>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</si>
  <si>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</si>
  <si>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</si>
  <si>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</si>
  <si>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</si>
  <si>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</si>
  <si>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</si>
  <si>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</si>
  <si>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</si>
  <si>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</si>
  <si>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</si>
  <si>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</si>
  <si>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</si>
  <si>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</si>
  <si>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</si>
  <si>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</si>
  <si>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</si>
  <si>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</si>
  <si>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</si>
  <si>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</si>
  <si>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</si>
  <si>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</si>
  <si>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</si>
  <si>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</si>
  <si>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</si>
  <si>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</si>
  <si>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</si>
  <si>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</si>
  <si>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</si>
  <si>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</si>
  <si>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</si>
  <si>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</si>
  <si>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</si>
  <si>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</si>
  <si>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</si>
  <si>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</si>
  <si>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</si>
  <si>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</si>
  <si>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</si>
  <si>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</si>
  <si>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</si>
  <si>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</si>
  <si>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</si>
  <si>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</si>
  <si>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</si>
  <si>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</si>
  <si>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</si>
  <si>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</si>
  <si>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</si>
  <si>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</si>
  <si>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</si>
  <si>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</si>
  <si>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</si>
  <si>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</si>
  <si>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</si>
  <si>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</si>
  <si>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</si>
  <si>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</si>
  <si>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</si>
  <si>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</si>
  <si>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</si>
  <si>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</si>
  <si>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</si>
  <si>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</si>
  <si>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</si>
  <si>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</si>
  <si>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</si>
  <si>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</si>
  <si>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</si>
  <si>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</si>
  <si>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</si>
  <si>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</si>
  <si>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</si>
  <si>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</si>
  <si>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</si>
  <si>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</si>
  <si>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</si>
  <si>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</si>
  <si>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</si>
  <si>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</si>
  <si>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</si>
  <si>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</si>
  <si>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</si>
  <si>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</si>
  <si>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</si>
  <si>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</si>
  <si>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</si>
  <si>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</si>
  <si>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</si>
  <si>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</si>
  <si>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</si>
  <si>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</si>
  <si>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</si>
  <si>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</si>
  <si>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</si>
  <si>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</si>
  <si>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</si>
  <si>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</si>
  <si>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</si>
  <si>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</si>
  <si>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</si>
  <si>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</si>
  <si>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</si>
  <si>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</si>
  <si>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</si>
  <si>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</si>
  <si>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</si>
  <si>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</si>
  <si>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</si>
  <si>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</si>
  <si>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</si>
  <si>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</si>
  <si>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</si>
  <si>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</si>
  <si>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</si>
  <si>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</si>
  <si>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</si>
  <si>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</si>
  <si>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</si>
  <si>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</si>
  <si>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</si>
  <si>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</si>
  <si>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</si>
  <si>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</si>
  <si>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</si>
  <si>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</si>
  <si>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</si>
  <si>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</si>
  <si>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</si>
  <si>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</si>
  <si>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</si>
  <si>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</si>
  <si>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</si>
  <si>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</si>
  <si>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</si>
  <si>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</si>
  <si>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</si>
  <si>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</si>
  <si>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</si>
  <si>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</si>
  <si>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</si>
  <si>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</si>
  <si>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</si>
  <si>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</si>
  <si>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</si>
  <si>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</si>
  <si>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</si>
  <si>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</si>
  <si>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</si>
  <si>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</si>
  <si>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</si>
  <si>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</si>
  <si>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</si>
  <si>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</si>
  <si>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</si>
  <si>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</si>
  <si>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</si>
  <si>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</si>
  <si>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</si>
  <si>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</si>
  <si>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</si>
  <si>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</si>
  <si>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</si>
  <si>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</si>
  <si>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</si>
  <si>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</si>
  <si>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</si>
  <si>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</si>
  <si>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</si>
  <si>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</si>
  <si>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</si>
  <si>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</si>
  <si>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</si>
  <si>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</si>
  <si>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</si>
  <si>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</si>
  <si>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</si>
  <si>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</si>
  <si>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</si>
  <si>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</si>
  <si>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</si>
  <si>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</si>
  <si>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</si>
  <si>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</si>
  <si>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</si>
  <si>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</si>
  <si>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</si>
  <si>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</si>
  <si>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</si>
  <si>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</si>
  <si>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</si>
  <si>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</si>
  <si>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</si>
  <si>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</si>
  <si>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</si>
  <si>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</si>
  <si>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</si>
  <si>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</si>
  <si>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</si>
  <si>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</si>
  <si>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</si>
  <si>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</si>
  <si>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</si>
  <si>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</si>
  <si>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</si>
  <si>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</si>
  <si>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</si>
  <si>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</si>
  <si>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</si>
  <si>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</si>
  <si>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</si>
  <si>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</si>
  <si>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</si>
  <si>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</si>
  <si>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</si>
  <si>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</si>
  <si>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</si>
  <si>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</si>
  <si>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</si>
  <si>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</si>
  <si>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</si>
  <si>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</si>
  <si>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</si>
  <si>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</si>
  <si>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</si>
  <si>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</si>
  <si>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</si>
  <si>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</si>
  <si>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</si>
  <si>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</si>
  <si>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</si>
  <si>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</si>
  <si>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</si>
  <si>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</si>
  <si>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</si>
  <si>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</si>
  <si>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</si>
  <si>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</si>
  <si>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</si>
  <si>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</si>
  <si>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</si>
  <si>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</si>
  <si>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</si>
  <si>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</si>
  <si>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</si>
  <si>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</si>
  <si>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</si>
  <si>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</si>
  <si>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</si>
  <si>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</si>
  <si>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</si>
  <si>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</si>
  <si>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</si>
  <si>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</si>
  <si>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</si>
  <si>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</si>
  <si>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</si>
  <si>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</si>
  <si>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</si>
  <si>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</si>
  <si>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</si>
  <si>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</si>
  <si>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</si>
  <si>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</si>
  <si>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</si>
  <si>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</si>
  <si>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</si>
  <si>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</si>
  <si>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</si>
  <si>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</si>
  <si>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</si>
  <si>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</si>
  <si>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</si>
  <si>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</si>
  <si>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</si>
  <si>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</si>
  <si>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</si>
  <si>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</si>
  <si>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</si>
  <si>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</si>
  <si>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</si>
  <si>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</si>
  <si>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</si>
  <si>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</si>
  <si>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</si>
  <si>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</si>
  <si>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</si>
  <si>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</si>
  <si>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</si>
  <si>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</si>
  <si>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</si>
  <si>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</si>
  <si>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</si>
  <si>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</si>
  <si>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</si>
  <si>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</si>
  <si>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</si>
  <si>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</si>
  <si>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</si>
  <si>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</si>
  <si>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</si>
  <si>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</si>
  <si>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</si>
  <si>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</si>
  <si>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</si>
  <si>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</si>
  <si>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</si>
  <si>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</si>
  <si>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</si>
  <si>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</si>
  <si>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</si>
  <si>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</si>
  <si>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</si>
  <si>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</si>
  <si>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</si>
  <si>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</si>
  <si>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</si>
  <si>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</si>
  <si>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</si>
  <si>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</si>
  <si>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</si>
  <si>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</si>
  <si>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</si>
  <si>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</si>
  <si>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</si>
  <si>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</si>
  <si>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</si>
  <si>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</si>
  <si>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</si>
  <si>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</si>
  <si>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</si>
  <si>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</si>
  <si>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</si>
  <si>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</si>
  <si>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</si>
  <si>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</si>
  <si>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</si>
  <si>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</si>
  <si>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</si>
  <si>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</si>
  <si>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</si>
  <si>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</si>
  <si>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</si>
  <si>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</si>
  <si>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</si>
  <si>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</si>
  <si>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</si>
  <si>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</si>
  <si>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</si>
  <si>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</si>
  <si>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</si>
  <si>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</si>
  <si>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</si>
  <si>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</si>
  <si>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</si>
  <si>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</si>
  <si>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</si>
  <si>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</si>
  <si>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</si>
  <si>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</si>
  <si>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</si>
  <si>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</si>
  <si>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</si>
  <si>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</si>
  <si>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</si>
  <si>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</si>
  <si>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</si>
  <si>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</si>
  <si>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</si>
  <si>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</si>
  <si>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</si>
  <si>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</si>
  <si>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</si>
  <si>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</si>
  <si>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</si>
  <si>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</si>
  <si>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</si>
  <si>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</si>
  <si>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</si>
  <si>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</si>
  <si>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</si>
  <si>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</si>
  <si>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</si>
  <si>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</si>
  <si>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</si>
  <si>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</si>
  <si>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</si>
  <si>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</si>
  <si>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</si>
  <si>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</si>
  <si>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</si>
  <si>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</si>
  <si>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</si>
  <si>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</si>
  <si>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</si>
  <si>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</si>
  <si>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</si>
  <si>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</si>
  <si>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</si>
  <si>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</si>
  <si>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</si>
  <si>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</si>
  <si>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</si>
  <si>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</si>
  <si>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</si>
  <si>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</si>
  <si>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</si>
  <si>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</si>
  <si>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</si>
  <si>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</si>
  <si>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</si>
  <si>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</si>
  <si>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</si>
  <si>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</si>
  <si>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</si>
  <si>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</si>
  <si>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</si>
  <si>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</si>
  <si>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</si>
  <si>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</si>
  <si>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</si>
  <si>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</si>
  <si>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</si>
  <si>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</si>
  <si>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</si>
  <si>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</si>
  <si>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</si>
  <si>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</si>
  <si>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</si>
  <si>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</si>
  <si>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</si>
  <si>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</si>
  <si>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</si>
  <si>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</si>
  <si>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</si>
  <si>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</si>
  <si>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</si>
  <si>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</si>
  <si>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</si>
  <si>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</si>
  <si>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</si>
  <si>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</si>
  <si>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</si>
  <si>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</si>
  <si>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</si>
  <si>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</si>
  <si>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</si>
  <si>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</si>
  <si>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</si>
  <si>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</si>
  <si>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</si>
  <si>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</si>
  <si>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</si>
  <si>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</si>
  <si>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</si>
  <si>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</si>
  <si>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</si>
  <si>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</si>
  <si>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</si>
  <si>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</si>
  <si>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</si>
  <si>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</si>
  <si>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</si>
  <si>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</si>
  <si>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</si>
  <si>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</si>
  <si>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</si>
  <si>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</si>
  <si>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</si>
  <si>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</si>
  <si>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</si>
  <si>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</si>
  <si>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</si>
  <si>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</si>
  <si>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</si>
  <si>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</si>
  <si>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</si>
  <si>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</si>
  <si>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</si>
  <si>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</si>
  <si>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</si>
  <si>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</si>
  <si>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</si>
  <si>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</si>
  <si>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</si>
  <si>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</si>
  <si>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</si>
  <si>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</si>
  <si>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</si>
  <si>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</si>
  <si>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</si>
  <si>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</si>
  <si>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</si>
  <si>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</si>
  <si>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</si>
  <si>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</si>
  <si>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</si>
  <si>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</si>
  <si>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</si>
  <si>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</si>
  <si>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</si>
  <si>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</si>
  <si>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</si>
  <si>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</si>
  <si>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</si>
  <si>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</si>
  <si>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</si>
  <si>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</si>
  <si>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</si>
  <si>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</si>
  <si>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</si>
  <si>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</si>
  <si>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</si>
  <si>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</si>
  <si>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</si>
  <si>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</si>
  <si>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</si>
  <si>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</si>
  <si>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</si>
  <si>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</si>
  <si>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</si>
  <si>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</si>
  <si>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</si>
  <si>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</si>
  <si>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</si>
  <si>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</si>
  <si>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</si>
  <si>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</si>
  <si>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</si>
  <si>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</si>
  <si>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</si>
  <si>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</si>
  <si>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</si>
  <si>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</si>
  <si>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</si>
  <si>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</si>
  <si>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</si>
  <si>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</si>
  <si>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</si>
  <si>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</si>
  <si>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</si>
  <si>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</si>
  <si>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</si>
  <si>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</si>
  <si>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</si>
  <si>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</si>
  <si>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</si>
  <si>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</si>
  <si>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</si>
  <si>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</si>
  <si>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</si>
  <si>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</si>
  <si>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</si>
  <si>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</si>
  <si>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</si>
  <si>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</si>
  <si>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</si>
  <si>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</si>
  <si>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</si>
  <si>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</si>
  <si>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</si>
  <si>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</si>
  <si>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</si>
  <si>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</si>
  <si>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</si>
  <si>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</si>
  <si>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</si>
  <si>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</si>
  <si>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</si>
  <si>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</si>
  <si>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</si>
  <si>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</si>
  <si>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</si>
  <si>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</si>
  <si>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</si>
  <si>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</si>
  <si>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</si>
  <si>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</si>
  <si>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</si>
  <si>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</si>
  <si>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</si>
  <si>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</si>
  <si>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</si>
  <si>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</si>
  <si>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</si>
  <si>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</si>
  <si>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</si>
  <si>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</si>
  <si>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</si>
  <si>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</si>
  <si>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</si>
  <si>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</si>
  <si>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</si>
  <si>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</si>
  <si>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</si>
  <si>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</si>
  <si>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</si>
  <si>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</si>
  <si>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</si>
  <si>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</si>
  <si>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</si>
  <si>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</si>
  <si>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</si>
  <si>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</si>
  <si>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</si>
  <si>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</si>
  <si>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</si>
  <si>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</si>
  <si>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</si>
  <si>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</si>
  <si>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</si>
  <si>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</si>
  <si>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</si>
  <si>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</si>
  <si>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</si>
  <si>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</si>
  <si>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</si>
  <si>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</si>
  <si>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</si>
  <si>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</si>
  <si>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</si>
  <si>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</si>
  <si>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</si>
  <si>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</si>
  <si>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</si>
  <si>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</si>
  <si>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</si>
  <si>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</si>
  <si>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</si>
  <si>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</si>
  <si>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</si>
  <si>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</si>
  <si>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</si>
  <si>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</si>
  <si>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</si>
  <si>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</si>
  <si>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</si>
  <si>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</si>
  <si>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</si>
  <si>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</si>
  <si>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</si>
  <si>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</si>
  <si>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</si>
  <si>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</si>
  <si>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</si>
  <si>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</si>
  <si>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</si>
  <si>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</si>
  <si>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</si>
  <si>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</si>
  <si>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</si>
  <si>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</si>
  <si>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</si>
  <si>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</si>
  <si>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</si>
  <si>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</si>
  <si>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</si>
  <si>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</si>
  <si>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</si>
  <si>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</si>
  <si>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</si>
  <si>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</si>
  <si>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</si>
  <si>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</si>
  <si>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</si>
  <si>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</si>
  <si>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</si>
  <si>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</si>
  <si>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</si>
  <si>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</si>
  <si>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</si>
  <si>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</si>
  <si>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</si>
  <si>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</si>
  <si>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</si>
  <si>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</si>
  <si>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</si>
  <si>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</si>
  <si>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</si>
  <si>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</si>
  <si>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</si>
  <si>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</si>
  <si>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</si>
  <si>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</si>
  <si>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</si>
  <si>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</si>
  <si>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</si>
  <si>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</si>
  <si>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</si>
  <si>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</si>
  <si>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</si>
  <si>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</si>
  <si>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</si>
  <si>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</si>
  <si>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</si>
  <si>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</si>
  <si>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</si>
  <si>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</si>
  <si>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</si>
  <si>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</si>
  <si>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</si>
  <si>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</si>
  <si>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</si>
  <si>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</si>
  <si>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</si>
  <si>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</si>
  <si>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</si>
  <si>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</si>
  <si>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</si>
  <si>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</si>
  <si>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</si>
  <si>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</si>
  <si>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</si>
  <si>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</si>
  <si>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</si>
  <si>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</si>
  <si>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</si>
  <si>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</si>
  <si>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</si>
  <si>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</si>
  <si>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</si>
  <si>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</si>
  <si>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</si>
  <si>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</si>
  <si>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</si>
  <si>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</si>
  <si>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</si>
  <si>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</si>
  <si>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</si>
  <si>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</si>
  <si>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</si>
  <si>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</si>
  <si>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</si>
  <si>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</si>
  <si>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</si>
  <si>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</si>
  <si>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</si>
  <si>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</si>
  <si>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</si>
  <si>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</si>
  <si>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</si>
  <si>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</si>
  <si>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</si>
  <si>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</si>
  <si>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</si>
  <si>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</si>
  <si>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</si>
  <si>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</si>
  <si>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</si>
  <si>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</si>
  <si>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</si>
  <si>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</si>
  <si>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</si>
  <si>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</si>
  <si>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</si>
  <si>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</si>
  <si>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</si>
  <si>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</si>
  <si>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</si>
  <si>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</si>
  <si>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</si>
  <si>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</si>
  <si>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</si>
  <si>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</si>
  <si>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</si>
  <si>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</si>
  <si>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</si>
  <si>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</si>
  <si>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</si>
  <si>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</si>
  <si>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</si>
  <si>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</si>
  <si>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</si>
  <si>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</si>
  <si>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</si>
  <si>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</si>
  <si>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</si>
  <si>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</si>
  <si>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</si>
  <si>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</si>
  <si>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</si>
  <si>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</si>
  <si>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</si>
  <si>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</si>
  <si>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</si>
  <si>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</si>
  <si>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</si>
  <si>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</si>
  <si>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</si>
  <si>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</si>
  <si>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</si>
  <si>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</si>
  <si>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</si>
  <si>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</si>
  <si>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</si>
  <si>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</si>
  <si>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</si>
  <si>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</si>
  <si>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</si>
  <si>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</si>
  <si>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</si>
  <si>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</si>
  <si>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</si>
  <si>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</si>
  <si>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</si>
  <si>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</si>
  <si>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</si>
  <si>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</si>
  <si>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</si>
  <si>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</si>
  <si>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</si>
  <si>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</si>
  <si>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</si>
  <si>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</si>
  <si>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</si>
  <si>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</si>
  <si>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</si>
  <si>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</si>
  <si>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</si>
  <si>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</si>
  <si>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</si>
  <si>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</si>
  <si>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</si>
  <si>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</si>
  <si>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</si>
  <si>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</si>
  <si>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</si>
  <si>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</si>
  <si>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</si>
  <si>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</si>
  <si>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</si>
  <si>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</si>
  <si>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</si>
  <si>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</si>
  <si>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</si>
  <si>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</si>
  <si>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</si>
  <si>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</si>
  <si>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</si>
  <si>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</si>
  <si>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</si>
  <si>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</si>
  <si>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</si>
  <si>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</si>
  <si>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</si>
  <si>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</si>
  <si>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</si>
  <si>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</si>
  <si>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</si>
  <si>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</si>
  <si>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</si>
  <si>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</si>
  <si>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</si>
  <si>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</si>
  <si>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</si>
  <si>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</si>
  <si>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</si>
  <si>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</si>
  <si>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</si>
  <si>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</si>
  <si>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</si>
  <si>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</si>
  <si>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</si>
  <si>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</si>
  <si>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</si>
  <si>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</si>
  <si>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</si>
  <si>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</si>
  <si>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</si>
  <si>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</si>
  <si>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</si>
  <si>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</si>
  <si>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</si>
  <si>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</si>
  <si>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</si>
  <si>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</si>
  <si>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</si>
  <si>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</si>
  <si>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</si>
  <si>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</si>
  <si>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</si>
  <si>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</si>
  <si>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</si>
  <si>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</si>
  <si>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</si>
  <si>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</si>
  <si>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</si>
  <si>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</si>
  <si>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</si>
  <si>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</si>
  <si>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</si>
  <si>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</si>
  <si>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</si>
  <si>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</si>
  <si>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</si>
  <si>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</si>
  <si>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</si>
  <si>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</si>
  <si>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</si>
  <si>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</si>
  <si>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</si>
  <si>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</si>
  <si>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</si>
  <si>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</si>
  <si>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</si>
  <si>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</si>
  <si>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</si>
  <si>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</si>
  <si>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</si>
  <si>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</si>
  <si>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</si>
  <si>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</si>
  <si>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</si>
  <si>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</si>
  <si>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</si>
  <si>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</si>
  <si>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</si>
  <si>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</si>
  <si>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</si>
  <si>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</si>
  <si>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</si>
  <si>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</si>
  <si>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</si>
  <si>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</si>
  <si>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</si>
  <si>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</si>
  <si>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</si>
  <si>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</si>
  <si>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</si>
  <si>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</si>
  <si>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</si>
  <si>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</si>
  <si>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</si>
  <si>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</si>
  <si>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</si>
  <si>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</si>
  <si>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</si>
  <si>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</si>
  <si>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</si>
  <si>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</si>
  <si>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</si>
  <si>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</si>
  <si>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</si>
  <si>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</si>
  <si>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</si>
  <si>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</si>
  <si>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</si>
  <si>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</si>
  <si>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</si>
  <si>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</si>
  <si>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</si>
  <si>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</si>
  <si>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</si>
  <si>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</si>
  <si>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</si>
  <si>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</si>
  <si>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</si>
  <si>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</si>
  <si>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</si>
  <si>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</si>
  <si>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</si>
  <si>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</si>
  <si>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</si>
  <si>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</si>
  <si>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</si>
  <si>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</si>
  <si>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</si>
  <si>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</si>
  <si>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</si>
  <si>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</si>
  <si>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</si>
  <si>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</si>
  <si>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</si>
  <si>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</si>
  <si>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</si>
  <si>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</si>
  <si>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</si>
  <si>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</si>
  <si>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</si>
  <si>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</si>
  <si>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</si>
  <si>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</si>
  <si>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</si>
  <si>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</si>
  <si>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</si>
  <si>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</si>
  <si>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</si>
  <si>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</si>
  <si>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</si>
  <si>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</si>
  <si>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</si>
  <si>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</si>
  <si>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</si>
  <si>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</si>
  <si>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</si>
  <si>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</si>
  <si>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</si>
  <si>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</si>
  <si>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</si>
  <si>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</si>
  <si>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</si>
  <si>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</si>
  <si>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</si>
  <si>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</si>
  <si>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</si>
  <si>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</si>
  <si>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</si>
  <si>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</si>
  <si>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</si>
  <si>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</si>
  <si>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</si>
  <si>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</si>
  <si>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</si>
  <si>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</si>
  <si>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</si>
  <si>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</si>
  <si>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</si>
  <si>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</si>
  <si>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</si>
  <si>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</si>
  <si>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</si>
  <si>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</si>
  <si>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</si>
  <si>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</si>
  <si>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</si>
  <si>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</si>
  <si>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</si>
  <si>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</si>
  <si>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</si>
  <si>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</si>
  <si>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</si>
  <si>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</si>
  <si>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</si>
  <si>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</si>
  <si>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</si>
  <si>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</si>
  <si>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</si>
  <si>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</si>
  <si>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</si>
  <si>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</si>
  <si>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</si>
  <si>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</si>
  <si>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</si>
  <si>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</si>
  <si>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</si>
  <si>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</si>
  <si>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</si>
  <si>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</si>
  <si>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</si>
  <si>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</si>
  <si>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</si>
  <si>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</si>
  <si>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</si>
  <si>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</si>
  <si>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</si>
  <si>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</si>
  <si>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</si>
  <si>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</si>
  <si>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</si>
  <si>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</si>
  <si>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</si>
  <si>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</si>
  <si>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</si>
  <si>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</si>
  <si>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</si>
  <si>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</si>
  <si>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</si>
  <si>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</si>
  <si>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</si>
  <si>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</si>
  <si>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</si>
  <si>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</si>
  <si>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</si>
  <si>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</si>
  <si>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</si>
  <si>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</si>
  <si>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</si>
  <si>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</si>
  <si>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</si>
  <si>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</si>
  <si>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</si>
  <si>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</si>
  <si>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</si>
  <si>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</si>
  <si>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</si>
  <si>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</si>
  <si>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</si>
  <si>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</si>
  <si>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</si>
  <si>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</si>
  <si>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</si>
  <si>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</si>
  <si>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</si>
  <si>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</si>
  <si>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</si>
  <si>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</si>
  <si>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</si>
  <si>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</si>
  <si>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</si>
  <si>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</si>
  <si>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</si>
  <si>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</si>
  <si>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</si>
  <si>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</si>
  <si>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</si>
  <si>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</si>
  <si>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</si>
  <si>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</si>
  <si>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</si>
  <si>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</si>
  <si>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</si>
  <si>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</si>
  <si>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</si>
  <si>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</si>
  <si>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</si>
  <si>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</si>
  <si>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</si>
  <si>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</si>
  <si>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</si>
  <si>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</si>
  <si>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</si>
  <si>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</si>
  <si>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</si>
  <si>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</si>
  <si>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</si>
  <si>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</si>
  <si>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</si>
  <si>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</si>
  <si>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</si>
  <si>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</si>
  <si>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</si>
  <si>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</si>
  <si>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</si>
  <si>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</si>
  <si>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</si>
  <si>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</si>
  <si>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</si>
  <si>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</si>
  <si>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</si>
  <si>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</si>
  <si>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</si>
  <si>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</si>
  <si>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</si>
  <si>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</si>
  <si>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</si>
  <si>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</si>
  <si>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</si>
  <si>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</si>
  <si>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</si>
  <si>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</si>
  <si>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</si>
  <si>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</si>
  <si>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</si>
  <si>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</si>
  <si>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</si>
  <si>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</si>
  <si>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</si>
  <si>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</si>
  <si>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</si>
  <si>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</si>
  <si>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</si>
  <si>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</si>
  <si>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</si>
  <si>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</si>
  <si>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</si>
  <si>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</si>
  <si>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</si>
  <si>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</si>
  <si>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</si>
  <si>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</si>
  <si>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</si>
  <si>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</si>
  <si>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</si>
  <si>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</si>
  <si>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</si>
  <si>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</si>
  <si>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</si>
  <si>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</si>
  <si>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</si>
  <si>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</si>
  <si>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</si>
  <si>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</si>
  <si>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</si>
  <si>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</si>
  <si>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</si>
  <si>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</si>
  <si>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</si>
  <si>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</si>
  <si>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</si>
  <si>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</si>
  <si>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</si>
  <si>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</si>
  <si>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</si>
  <si>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</si>
  <si>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</si>
  <si>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</si>
  <si>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</si>
  <si>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</si>
  <si>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</si>
  <si>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</si>
  <si>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</si>
  <si>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</si>
  <si>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</si>
  <si>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</si>
  <si>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</si>
  <si>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</si>
  <si>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</si>
  <si>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</si>
  <si>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</si>
  <si>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</si>
  <si>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</si>
  <si>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</si>
  <si>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</si>
  <si>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</si>
  <si>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</si>
  <si>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</si>
  <si>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</si>
  <si>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</si>
  <si>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</si>
  <si>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</si>
  <si>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</si>
  <si>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</si>
  <si>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</si>
  <si>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</si>
  <si>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</si>
  <si>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</si>
  <si>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</si>
  <si>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</si>
  <si>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</si>
  <si>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</si>
  <si>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</si>
  <si>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</si>
  <si>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</si>
  <si>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</si>
  <si>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</si>
  <si>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</si>
  <si>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</si>
  <si>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</si>
  <si>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</si>
  <si>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</si>
  <si>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</si>
  <si>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</si>
  <si>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</si>
  <si>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</si>
  <si>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</si>
  <si>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</si>
  <si>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</si>
  <si>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</si>
  <si>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</si>
  <si>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</si>
  <si>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</si>
  <si>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</si>
  <si>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</si>
  <si>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</si>
  <si>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</si>
  <si>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</si>
  <si>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</si>
  <si>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</si>
  <si>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</si>
  <si>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</si>
  <si>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</si>
  <si>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</si>
  <si>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</si>
  <si>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</si>
  <si>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</si>
  <si>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</si>
  <si>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</si>
  <si>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</si>
  <si>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</si>
  <si>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</si>
  <si>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</si>
  <si>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</si>
  <si>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</si>
  <si>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</si>
  <si>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</si>
  <si>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</si>
  <si>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</si>
  <si>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</si>
  <si>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</si>
  <si>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</si>
  <si>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</si>
  <si>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</si>
  <si>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</si>
  <si>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</si>
  <si>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</si>
  <si>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</si>
  <si>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</si>
  <si>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</si>
  <si>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</si>
  <si>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</si>
  <si>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</si>
  <si>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</si>
  <si>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</si>
  <si>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</si>
  <si>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</si>
  <si>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</si>
  <si>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</si>
  <si>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</si>
  <si>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</si>
  <si>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</si>
  <si>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</si>
  <si>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</si>
  <si>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</si>
  <si>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</si>
  <si>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</si>
  <si>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</si>
  <si>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</si>
  <si>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</si>
  <si>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</si>
  <si>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</si>
  <si>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</si>
  <si>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</si>
  <si>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</si>
  <si>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</si>
  <si>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</si>
  <si>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</si>
  <si>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</si>
  <si>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</si>
  <si>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</si>
  <si>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</si>
  <si>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</si>
  <si>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</si>
  <si>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</si>
  <si>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</si>
  <si>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</si>
  <si>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</si>
  <si>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</si>
  <si>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</si>
  <si>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</si>
  <si>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</si>
  <si>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</si>
  <si>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</si>
  <si>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</si>
  <si>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</si>
  <si>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</si>
  <si>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</si>
  <si>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</si>
  <si>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</si>
  <si>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</si>
  <si>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</si>
  <si>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</si>
  <si>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</si>
  <si>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</si>
  <si>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</si>
  <si>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</si>
  <si>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</si>
  <si>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</si>
  <si>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</si>
  <si>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</si>
  <si>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</si>
  <si>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</si>
  <si>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</si>
  <si>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</si>
  <si>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</si>
  <si>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</si>
  <si>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</si>
  <si>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</si>
  <si>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</si>
  <si>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</si>
  <si>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</si>
  <si>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</si>
  <si>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</si>
  <si>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</si>
  <si>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</si>
  <si>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</si>
  <si>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</si>
  <si>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</si>
  <si>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</si>
  <si>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</si>
  <si>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</si>
  <si>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</si>
  <si>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</si>
  <si>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</si>
  <si>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</si>
  <si>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</si>
  <si>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</si>
  <si>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</si>
  <si>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</si>
  <si>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</si>
  <si>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</si>
  <si>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</si>
  <si>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</si>
  <si>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</si>
  <si>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</si>
  <si>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</si>
  <si>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</si>
  <si>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</si>
  <si>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</si>
  <si>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</si>
  <si>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</si>
  <si>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</si>
  <si>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</si>
  <si>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</si>
  <si>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</si>
  <si>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</si>
  <si>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</si>
  <si>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</si>
  <si>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</si>
  <si>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</si>
  <si>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</si>
  <si>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</si>
  <si>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</si>
  <si>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</si>
  <si>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</si>
  <si>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</si>
  <si>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</si>
  <si>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</si>
  <si>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</si>
  <si>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</si>
  <si>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</si>
  <si>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</si>
  <si>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</si>
  <si>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</si>
  <si>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</si>
  <si>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</si>
  <si>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</si>
  <si>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</si>
  <si>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</si>
  <si>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</si>
  <si>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</si>
  <si>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</si>
  <si>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</si>
  <si>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</si>
  <si>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</si>
  <si>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</si>
  <si>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</si>
  <si>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</si>
  <si>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</si>
  <si>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</si>
  <si>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</si>
  <si>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</si>
  <si>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</si>
  <si>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</si>
  <si>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</si>
  <si>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</si>
  <si>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</si>
  <si>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</si>
  <si>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</si>
  <si>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</si>
  <si>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</si>
  <si>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</si>
  <si>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</si>
  <si>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</si>
  <si>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</si>
  <si>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</si>
  <si>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</si>
  <si>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</si>
  <si>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</si>
  <si>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</si>
  <si>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</si>
  <si>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</si>
  <si>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</si>
  <si>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</si>
  <si>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</si>
  <si>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</si>
  <si>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</si>
  <si>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</si>
  <si>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</si>
  <si>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</si>
  <si>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</si>
  <si>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</si>
  <si>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</si>
  <si>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</si>
  <si>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</si>
  <si>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</si>
  <si>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</si>
  <si>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</si>
  <si>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</si>
  <si>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</si>
  <si>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</si>
  <si>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</si>
  <si>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</si>
  <si>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</si>
  <si>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</si>
  <si>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</si>
  <si>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</si>
  <si>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</si>
  <si>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</si>
  <si>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</si>
  <si>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</si>
  <si>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</si>
  <si>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</si>
  <si>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</si>
  <si>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</si>
  <si>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</si>
  <si>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</si>
  <si>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</si>
  <si>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</si>
  <si>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</si>
  <si>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</si>
  <si>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</si>
  <si>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</si>
  <si>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</si>
  <si>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</si>
  <si>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</si>
  <si>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</si>
  <si>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</si>
  <si>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</si>
  <si>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</si>
  <si>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</si>
  <si>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</si>
  <si>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</si>
  <si>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</si>
  <si>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</si>
  <si>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</si>
  <si>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</si>
  <si>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</si>
  <si>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</si>
  <si>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</si>
  <si>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</si>
  <si>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</si>
  <si>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</si>
  <si>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</si>
  <si>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</si>
  <si>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</si>
  <si>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</si>
  <si>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</si>
  <si>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</si>
  <si>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</si>
  <si>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</si>
  <si>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</si>
  <si>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</si>
  <si>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</si>
  <si>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</si>
  <si>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</si>
  <si>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</si>
  <si>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</si>
  <si>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</si>
  <si>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</si>
  <si>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</si>
  <si>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</si>
  <si>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</si>
  <si>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</si>
  <si>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</si>
  <si>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</si>
  <si>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</si>
  <si>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</si>
  <si>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</si>
  <si>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</si>
  <si>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</si>
  <si>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</si>
  <si>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</si>
  <si>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</si>
  <si>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</si>
  <si>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</si>
  <si>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</si>
  <si>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</si>
  <si>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</si>
  <si>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</si>
  <si>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</si>
  <si>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</si>
  <si>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</si>
  <si>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</si>
  <si>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</si>
  <si>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</si>
  <si>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</si>
  <si>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</si>
  <si>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</si>
  <si>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</si>
  <si>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</si>
  <si>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</si>
  <si>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</si>
  <si>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</si>
  <si>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</si>
  <si>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</si>
  <si>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</si>
  <si>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</si>
  <si>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</si>
  <si>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</si>
  <si>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</si>
  <si>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</si>
  <si>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</si>
  <si>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</si>
  <si>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</si>
  <si>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</si>
  <si>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</si>
  <si>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</si>
  <si>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</si>
  <si>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</si>
  <si>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</si>
  <si>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</si>
  <si>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</si>
  <si>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</si>
  <si>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</si>
  <si>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</si>
  <si>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</si>
  <si>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</si>
  <si>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</si>
  <si>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</si>
  <si>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</si>
  <si>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</si>
  <si>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</si>
  <si>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</si>
  <si>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</si>
  <si>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</si>
  <si>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</si>
  <si>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</si>
  <si>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</si>
  <si>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</si>
  <si>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</si>
  <si>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</si>
  <si>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</si>
  <si>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</si>
  <si>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</si>
  <si>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</si>
  <si>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</si>
  <si>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</si>
  <si>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</si>
  <si>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</si>
  <si>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</si>
  <si>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</si>
  <si>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</si>
  <si>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</si>
  <si>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</si>
  <si>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</si>
  <si>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</si>
  <si>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</si>
  <si>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</si>
  <si>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</si>
  <si>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</si>
  <si>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</si>
  <si>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</si>
  <si>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</si>
  <si>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</si>
  <si>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</si>
  <si>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</si>
  <si>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</si>
  <si>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</si>
  <si>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</si>
  <si>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</si>
  <si>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</si>
  <si>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</si>
  <si>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</si>
  <si>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</si>
  <si>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</si>
  <si>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</si>
  <si>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</si>
  <si>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</si>
  <si>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</si>
  <si>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</si>
  <si>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</si>
  <si>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</si>
  <si>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</si>
  <si>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</si>
  <si>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</si>
  <si>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</si>
  <si>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</si>
  <si>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</si>
  <si>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</si>
  <si>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</si>
  <si>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</si>
  <si>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</si>
  <si>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</si>
  <si>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</si>
  <si>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</si>
  <si>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</si>
  <si>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</si>
  <si>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</si>
  <si>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</si>
  <si>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</si>
  <si>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</si>
  <si>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</si>
  <si>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</si>
  <si>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</si>
  <si>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</si>
  <si>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</si>
  <si>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</si>
  <si>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</si>
  <si>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</si>
  <si>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</si>
  <si>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</si>
  <si>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</si>
  <si>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</si>
  <si>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</si>
  <si>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</si>
  <si>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</si>
  <si>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</si>
  <si>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</si>
  <si>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</si>
  <si>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</si>
  <si>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</si>
  <si>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</si>
  <si>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</si>
  <si>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</si>
  <si>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</si>
  <si>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</si>
  <si>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</si>
  <si>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</si>
  <si>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</si>
  <si>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</si>
  <si>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</si>
  <si>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</si>
  <si>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</si>
  <si>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</si>
  <si>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</si>
  <si>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</si>
  <si>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</si>
  <si>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</si>
  <si>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</si>
  <si>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</si>
  <si>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</si>
  <si>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</si>
  <si>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</si>
  <si>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</si>
  <si>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</si>
  <si>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</si>
  <si>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</si>
  <si>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</si>
  <si>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</si>
  <si>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</si>
  <si>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</si>
  <si>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</si>
  <si>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</si>
  <si>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</si>
  <si>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</si>
  <si>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</si>
  <si>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</si>
  <si>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</si>
  <si>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</si>
  <si>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</si>
  <si>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</si>
  <si>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</si>
  <si>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</si>
  <si>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</si>
  <si>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</si>
  <si>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</si>
  <si>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</si>
  <si>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</si>
  <si>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</si>
  <si>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</si>
  <si>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</si>
  <si>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</si>
  <si>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</si>
  <si>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</si>
  <si>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</si>
  <si>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</si>
  <si>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</si>
  <si>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</si>
  <si>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</si>
  <si>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</si>
  <si>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</si>
  <si>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</si>
  <si>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</si>
  <si>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</si>
  <si>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</si>
  <si>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</si>
  <si>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</si>
  <si>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</si>
  <si>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</si>
  <si>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</si>
  <si>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</si>
  <si>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</si>
  <si>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</si>
  <si>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</si>
  <si>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</si>
  <si>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</si>
  <si>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</si>
  <si>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</si>
  <si>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</si>
  <si>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</si>
  <si>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</si>
  <si>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</si>
  <si>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</si>
  <si>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</si>
  <si>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</si>
  <si>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</si>
  <si>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</si>
  <si>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</si>
  <si>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</si>
  <si>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</si>
  <si>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</si>
  <si>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</si>
  <si>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</si>
  <si>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</si>
  <si>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</si>
  <si>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</si>
  <si>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</si>
  <si>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</si>
  <si>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</si>
  <si>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</si>
  <si>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</si>
  <si>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</si>
  <si>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</si>
  <si>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</si>
  <si>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</si>
  <si>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</si>
  <si>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</si>
  <si>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</si>
  <si>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</si>
  <si>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</si>
  <si>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</si>
  <si>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</si>
  <si>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</si>
  <si>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</si>
  <si>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</si>
  <si>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</si>
  <si>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</si>
  <si>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</si>
  <si>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</si>
  <si>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</si>
  <si>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</si>
  <si>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</si>
  <si>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</si>
  <si>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</si>
  <si>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</si>
  <si>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</si>
  <si>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</si>
  <si>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</si>
  <si>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</si>
  <si>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</si>
  <si>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</si>
  <si>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</si>
  <si>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</si>
  <si>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</si>
  <si>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</si>
  <si>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</si>
  <si>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</si>
  <si>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</si>
  <si>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</si>
  <si>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</si>
  <si>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</si>
  <si>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</si>
  <si>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</si>
  <si>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</si>
  <si>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</si>
  <si>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</si>
  <si>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</si>
  <si>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</si>
  <si>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</si>
  <si>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</si>
  <si>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</si>
  <si>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</si>
  <si>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</si>
  <si>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</si>
  <si>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</si>
  <si>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</si>
  <si>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</si>
  <si>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</si>
  <si>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</si>
  <si>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</si>
  <si>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</si>
  <si>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</si>
  <si>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</si>
  <si>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</si>
  <si>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</si>
  <si>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</si>
  <si>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</si>
  <si>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</si>
  <si>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</si>
  <si>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</si>
  <si>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</si>
  <si>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</si>
  <si>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</si>
  <si>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</si>
  <si>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</si>
  <si>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</si>
  <si>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</si>
  <si>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</si>
  <si>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</si>
  <si>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</si>
  <si>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</si>
  <si>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</si>
  <si>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</si>
  <si>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</si>
  <si>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</si>
  <si>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</si>
  <si>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</si>
  <si>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</si>
  <si>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</si>
  <si>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</si>
  <si>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</si>
  <si>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</si>
  <si>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</si>
  <si>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</si>
  <si>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</si>
  <si>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</si>
  <si>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</si>
  <si>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</si>
  <si>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</si>
  <si>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</si>
  <si>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</si>
  <si>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</si>
  <si>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</si>
  <si>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</si>
  <si>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</si>
  <si>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</si>
  <si>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</si>
  <si>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</si>
  <si>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</si>
  <si>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</si>
  <si>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</si>
  <si>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</si>
  <si>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</si>
  <si>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</si>
  <si>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</si>
  <si>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</si>
  <si>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</si>
  <si>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</si>
  <si>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</si>
  <si>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</si>
  <si>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</si>
  <si>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</si>
  <si>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</si>
  <si>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</si>
  <si>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</si>
  <si>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</si>
  <si>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</si>
  <si>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</si>
  <si>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</si>
  <si>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</si>
  <si>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</si>
  <si>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</si>
  <si>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</si>
  <si>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</si>
  <si>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</si>
  <si>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</si>
  <si>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</si>
  <si>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</si>
  <si>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</si>
  <si>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</si>
  <si>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</si>
  <si>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</si>
  <si>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</si>
  <si>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</si>
  <si>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</si>
  <si>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</si>
  <si>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</si>
  <si>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</si>
  <si>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</si>
  <si>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</si>
  <si>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</si>
  <si>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</si>
  <si>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</si>
  <si>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</si>
  <si>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</si>
  <si>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</si>
  <si>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</si>
  <si>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</si>
  <si>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</si>
  <si>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</si>
  <si>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</si>
  <si>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</si>
  <si>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</si>
  <si>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</si>
  <si>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</si>
  <si>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</si>
  <si>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</si>
  <si>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</si>
  <si>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</si>
  <si>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</si>
  <si>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</si>
  <si>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</si>
  <si>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</si>
  <si>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</si>
  <si>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</si>
  <si>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</si>
  <si>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</si>
  <si>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</si>
  <si>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</si>
  <si>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</si>
  <si>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</si>
  <si>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</si>
  <si>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</si>
  <si>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</si>
  <si>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</si>
  <si>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</si>
  <si>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</si>
  <si>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</si>
  <si>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</si>
  <si>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</si>
  <si>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</si>
  <si>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</si>
  <si>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</si>
  <si>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</si>
  <si>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</si>
  <si>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</si>
  <si>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</si>
  <si>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</si>
  <si>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</si>
  <si>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</si>
  <si>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</si>
  <si>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</si>
  <si>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</si>
  <si>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</si>
  <si>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</si>
  <si>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</si>
  <si>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</si>
  <si>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</si>
  <si>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</si>
  <si>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</si>
  <si>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</si>
  <si>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</si>
  <si>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</si>
  <si>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</si>
  <si>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</si>
  <si>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</si>
  <si>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</si>
  <si>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</si>
  <si>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</si>
  <si>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</si>
  <si>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</si>
  <si>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</si>
  <si>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</si>
  <si>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</si>
  <si>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</si>
  <si>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</si>
  <si>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</si>
  <si>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</si>
  <si>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</si>
  <si>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</si>
  <si>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</si>
  <si>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</si>
  <si>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</si>
  <si>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</si>
  <si>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</si>
  <si>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</si>
  <si>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</si>
  <si>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</si>
  <si>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</si>
  <si>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</si>
  <si>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</si>
  <si>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</si>
  <si>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</si>
  <si>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</si>
  <si>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</si>
  <si>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</si>
  <si>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</si>
  <si>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</si>
  <si>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</si>
  <si>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</si>
  <si>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</si>
  <si>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</si>
  <si>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</si>
  <si>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</si>
  <si>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</si>
  <si>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</si>
  <si>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</si>
  <si>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</si>
  <si>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</si>
  <si>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</si>
  <si>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</si>
  <si>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</si>
  <si>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</si>
  <si>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</si>
  <si>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</si>
  <si>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</si>
  <si>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</si>
  <si>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</si>
  <si>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</si>
  <si>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</si>
  <si>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</si>
  <si>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</si>
  <si>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</si>
  <si>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</si>
  <si>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</si>
  <si>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</si>
  <si>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</si>
  <si>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</si>
  <si>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</si>
  <si>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</si>
  <si>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</si>
  <si>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</si>
  <si>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</si>
  <si>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</si>
  <si>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</si>
  <si>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</si>
  <si>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</si>
  <si>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</si>
  <si>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</si>
  <si>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</si>
  <si>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</si>
  <si>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</si>
  <si>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</si>
  <si>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</si>
  <si>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</si>
  <si>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</si>
  <si>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</si>
  <si>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</si>
  <si>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</si>
  <si>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</si>
  <si>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</si>
  <si>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</si>
  <si>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</si>
  <si>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</si>
  <si>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</si>
  <si>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</si>
  <si>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</si>
  <si>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</si>
  <si>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</si>
  <si>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</si>
  <si>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</si>
  <si>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</si>
  <si>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</si>
  <si>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</si>
  <si>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</si>
  <si>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</si>
  <si>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</si>
  <si>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</si>
  <si>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</si>
  <si>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</si>
  <si>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</si>
  <si>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</si>
  <si>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</si>
  <si>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</si>
  <si>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</si>
  <si>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</si>
  <si>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</si>
  <si>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</si>
  <si>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</si>
  <si>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</si>
  <si>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</si>
  <si>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</si>
  <si>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</si>
  <si>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</si>
  <si>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</si>
  <si>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</si>
  <si>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</si>
  <si>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</si>
  <si>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</si>
  <si>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</si>
  <si>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</si>
  <si>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</si>
  <si>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</si>
  <si>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</si>
  <si>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</si>
  <si>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</si>
  <si>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</si>
  <si>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</si>
  <si>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</si>
  <si>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</si>
  <si>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</si>
  <si>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</si>
  <si>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</si>
  <si>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</si>
  <si>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</si>
  <si>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</si>
  <si>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</si>
  <si>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</si>
  <si>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</si>
  <si>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</si>
  <si>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</si>
  <si>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</si>
  <si>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</si>
  <si>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</si>
  <si>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</si>
  <si>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</si>
  <si>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</si>
  <si>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</si>
  <si>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</si>
  <si>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</si>
  <si>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</si>
  <si>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</si>
  <si>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</si>
  <si>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</si>
  <si>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</si>
  <si>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</si>
  <si>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</si>
  <si>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</si>
  <si>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</si>
  <si>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</si>
  <si>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</si>
  <si>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</si>
  <si>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</si>
  <si>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</si>
  <si>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</si>
  <si>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</si>
  <si>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</si>
  <si>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</si>
  <si>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</si>
  <si>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</si>
  <si>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</si>
  <si>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</si>
  <si>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</si>
  <si>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</si>
  <si>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</si>
  <si>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</si>
  <si>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</si>
  <si>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</si>
  <si>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</si>
  <si>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</si>
  <si>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</si>
  <si>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</si>
  <si>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</si>
  <si>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</si>
  <si>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</si>
  <si>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</si>
  <si>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</si>
  <si>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</si>
  <si>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</si>
  <si>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</si>
  <si>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</si>
  <si>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</si>
  <si>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</si>
  <si>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</si>
  <si>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</si>
  <si>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</si>
  <si>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</si>
  <si>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</si>
  <si>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</si>
  <si>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</si>
  <si>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</si>
  <si>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</si>
  <si>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</si>
  <si>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</si>
  <si>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</si>
  <si>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</si>
  <si>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</si>
  <si>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</si>
  <si>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</si>
  <si>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</si>
  <si>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</si>
  <si>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</si>
  <si>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</si>
  <si>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</si>
  <si>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</si>
  <si>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</si>
  <si>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</si>
  <si>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</si>
  <si>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</si>
  <si>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</si>
  <si>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</si>
  <si>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</si>
  <si>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</si>
  <si>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</si>
  <si>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</si>
  <si>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</si>
  <si>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</si>
  <si>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</si>
  <si>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</si>
  <si>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</si>
  <si>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</si>
  <si>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</si>
  <si>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</si>
  <si>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</si>
  <si>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</si>
  <si>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</si>
  <si>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</si>
  <si>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</si>
  <si>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</si>
  <si>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</si>
  <si>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</si>
  <si>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</si>
  <si>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</si>
  <si>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</si>
  <si>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</si>
  <si>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</si>
  <si>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</si>
  <si>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</si>
  <si>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</si>
  <si>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</si>
  <si>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</si>
  <si>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</si>
  <si>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</si>
  <si>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</si>
  <si>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</si>
  <si>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</si>
  <si>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</si>
  <si>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</si>
  <si>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</si>
  <si>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</si>
  <si>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</si>
  <si>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</si>
  <si>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</si>
  <si>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</si>
  <si>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</si>
  <si>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</si>
  <si>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</si>
  <si>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</si>
  <si>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</si>
  <si>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</si>
  <si>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</si>
  <si>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</si>
  <si>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</si>
  <si>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</si>
  <si>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</si>
  <si>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</si>
  <si>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</si>
  <si>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</si>
  <si>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</si>
  <si>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</si>
  <si>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</si>
  <si>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</si>
  <si>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</si>
  <si>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</si>
  <si>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</si>
  <si>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</si>
  <si>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</si>
  <si>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</si>
  <si>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</si>
  <si>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</si>
  <si>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</si>
  <si>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</si>
  <si>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</si>
  <si>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</si>
  <si>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</si>
  <si>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</si>
  <si>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</si>
  <si>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</si>
  <si>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</si>
  <si>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</si>
  <si>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</si>
  <si>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</si>
  <si>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</si>
  <si>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</si>
  <si>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</si>
  <si>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</si>
  <si>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</si>
  <si>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</si>
  <si>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</si>
  <si>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</si>
  <si>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</si>
  <si>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</si>
  <si>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</si>
  <si>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</si>
  <si>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</si>
  <si>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</si>
  <si>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</si>
  <si>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</si>
  <si>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</si>
  <si>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</si>
  <si>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</si>
  <si>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</si>
  <si>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</si>
  <si>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</si>
  <si>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</si>
  <si>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</si>
  <si>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</si>
  <si>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</si>
  <si>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</si>
  <si>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</si>
  <si>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</si>
  <si>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</si>
  <si>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</si>
  <si>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</si>
  <si>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</si>
  <si>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</si>
  <si>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</si>
  <si>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</si>
  <si>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</si>
  <si>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</si>
  <si>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</si>
  <si>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</si>
  <si>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</si>
  <si>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</si>
  <si>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</si>
  <si>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</si>
  <si>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</si>
  <si>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</si>
  <si>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</si>
  <si>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</si>
  <si>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</si>
  <si>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</si>
  <si>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</si>
  <si>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</si>
  <si>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</si>
  <si>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</si>
  <si>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</si>
  <si>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</si>
  <si>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</si>
  <si>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</si>
  <si>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</si>
  <si>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</si>
  <si>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</si>
  <si>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</si>
  <si>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</si>
  <si>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</si>
  <si>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</si>
  <si>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</si>
  <si>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</si>
  <si>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</si>
  <si>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</si>
  <si>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</si>
  <si>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</si>
  <si>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</si>
  <si>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</si>
  <si>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</si>
  <si>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</si>
  <si>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</si>
  <si>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</si>
  <si>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</si>
  <si>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</si>
  <si>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</si>
  <si>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</si>
  <si>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</si>
  <si>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</si>
  <si>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</si>
  <si>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</si>
  <si>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</si>
  <si>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</si>
  <si>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</si>
  <si>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</si>
  <si>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</si>
  <si>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</si>
  <si>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</si>
  <si>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</si>
  <si>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</si>
  <si>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</si>
  <si>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</si>
  <si>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</si>
  <si>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</si>
  <si>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</si>
  <si>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</si>
  <si>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</si>
  <si>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</si>
  <si>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</si>
  <si>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</si>
  <si>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</si>
  <si>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</si>
  <si>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</si>
  <si>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</si>
  <si>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</si>
  <si>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</si>
  <si>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</si>
  <si>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</si>
  <si>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</si>
  <si>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</si>
  <si>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</si>
  <si>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</si>
  <si>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</si>
  <si>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</si>
  <si>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</si>
  <si>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</si>
  <si>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</si>
  <si>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</si>
  <si>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</si>
  <si>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</si>
  <si>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</si>
  <si>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</si>
  <si>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</si>
  <si>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</si>
  <si>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</si>
  <si>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</si>
  <si>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</si>
  <si>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</si>
  <si>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</si>
  <si>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</si>
  <si>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</si>
  <si>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</si>
  <si>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</si>
  <si>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</si>
  <si>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</si>
  <si>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</si>
  <si>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</si>
  <si>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</si>
  <si>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</si>
  <si>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</si>
  <si>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</si>
  <si>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</si>
  <si>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</si>
  <si>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</si>
  <si>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</si>
  <si>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</si>
  <si>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</si>
  <si>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</si>
  <si>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</si>
  <si>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</si>
  <si>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</si>
  <si>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</si>
  <si>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</si>
  <si>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</si>
  <si>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</si>
  <si>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</si>
  <si>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</si>
  <si>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</si>
  <si>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</si>
  <si>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</si>
  <si>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</si>
  <si>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</si>
  <si>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</si>
  <si>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</si>
  <si>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</si>
  <si>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</si>
  <si>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</si>
  <si>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</si>
  <si>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</si>
  <si>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</si>
  <si>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</si>
  <si>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</si>
  <si>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</si>
  <si>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</si>
  <si>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</si>
  <si>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</si>
  <si>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</si>
  <si>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</si>
  <si>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</si>
  <si>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</si>
  <si>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</si>
  <si>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</si>
  <si>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</si>
  <si>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</si>
  <si>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</si>
  <si>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</si>
  <si>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</si>
  <si>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</si>
  <si>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</si>
  <si>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</si>
  <si>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</si>
  <si>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</si>
  <si>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</si>
  <si>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</si>
  <si>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</si>
  <si>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</si>
  <si>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</si>
  <si>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</si>
  <si>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</si>
  <si>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</si>
  <si>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</si>
  <si>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</si>
  <si>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</si>
  <si>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</si>
  <si>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</si>
  <si>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</si>
  <si>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</si>
  <si>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</si>
  <si>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</si>
  <si>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</si>
  <si>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</si>
  <si>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</si>
  <si>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</si>
  <si>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</si>
  <si>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</si>
  <si>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</si>
  <si>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</si>
  <si>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</si>
  <si>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</si>
  <si>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</si>
  <si>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</si>
  <si>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</si>
  <si>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</si>
  <si>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</si>
  <si>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</si>
  <si>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</si>
  <si>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</si>
  <si>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</si>
  <si>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</si>
  <si>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</si>
  <si>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</si>
  <si>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</si>
  <si>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</si>
  <si>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</si>
  <si>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</si>
  <si>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</si>
  <si>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</si>
  <si>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</si>
  <si>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</si>
  <si>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</si>
  <si>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</si>
  <si>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</si>
  <si>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</si>
  <si>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</si>
  <si>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</si>
  <si>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</si>
  <si>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</si>
  <si>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</si>
  <si>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</si>
  <si>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</si>
  <si>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</si>
  <si>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</si>
  <si>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</si>
  <si>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</si>
  <si>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</si>
  <si>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</si>
  <si>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</si>
  <si>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</si>
  <si>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</si>
  <si>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</si>
  <si>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</si>
  <si>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</si>
  <si>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</si>
  <si>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</si>
  <si>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</si>
  <si>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</si>
  <si>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</si>
  <si>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</si>
  <si>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</si>
  <si>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</si>
  <si>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</si>
  <si>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</si>
  <si>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</si>
  <si>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</si>
  <si>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</si>
  <si>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</si>
  <si>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</si>
  <si>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</si>
  <si>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</si>
  <si>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</si>
  <si>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</si>
  <si>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</si>
  <si>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</si>
  <si>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</si>
  <si>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</si>
  <si>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</si>
  <si>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</si>
  <si>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</si>
  <si>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</si>
  <si>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</si>
  <si>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</si>
  <si>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</si>
  <si>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</si>
  <si>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</si>
  <si>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</si>
  <si>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</si>
  <si>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</si>
  <si>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</si>
  <si>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</si>
  <si>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</si>
  <si>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</si>
  <si>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</si>
  <si>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</si>
  <si>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</si>
  <si>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</si>
  <si>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</si>
  <si>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</si>
  <si>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</si>
  <si>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</si>
  <si>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</si>
  <si>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</si>
  <si>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</si>
  <si>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</si>
  <si>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</si>
  <si>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</si>
  <si>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</si>
  <si>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</si>
  <si>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</si>
  <si>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</si>
  <si>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</si>
  <si>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</si>
  <si>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</si>
  <si>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</si>
  <si>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</si>
  <si>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</si>
  <si>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</si>
  <si>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</si>
  <si>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</si>
  <si>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</si>
  <si>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</si>
  <si>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</si>
  <si>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</si>
  <si>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</si>
  <si>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</si>
  <si>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</si>
  <si>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</si>
  <si>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</si>
  <si>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</si>
  <si>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</si>
  <si>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</si>
  <si>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</si>
  <si>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</si>
  <si>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</si>
  <si>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</si>
  <si>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</si>
  <si>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</si>
  <si>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</si>
  <si>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</si>
  <si>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</si>
  <si>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</si>
  <si>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</si>
  <si>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</si>
  <si>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</si>
  <si>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</si>
  <si>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</si>
  <si>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</si>
  <si>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</si>
  <si>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</si>
  <si>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</si>
  <si>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</si>
  <si>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</si>
  <si>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</si>
  <si>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</si>
  <si>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</si>
  <si>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</si>
  <si>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</si>
  <si>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</si>
  <si>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</si>
  <si>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</si>
  <si>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</si>
  <si>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</si>
  <si>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</si>
  <si>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</si>
  <si>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</si>
  <si>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</si>
  <si>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</si>
  <si>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</si>
  <si>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</si>
  <si>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</si>
  <si>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</si>
  <si>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</si>
  <si>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</si>
  <si>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</si>
  <si>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</si>
  <si>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</si>
  <si>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</si>
  <si>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</si>
  <si>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</si>
  <si>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</si>
  <si>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</si>
  <si>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</si>
  <si>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</si>
  <si>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</si>
  <si>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</si>
  <si>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</si>
  <si>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</si>
  <si>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</si>
  <si>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</si>
  <si>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</si>
  <si>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</si>
  <si>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</si>
  <si>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</si>
  <si>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</si>
  <si>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</si>
  <si>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</si>
  <si>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</si>
  <si>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</si>
  <si>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</si>
  <si>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</si>
  <si>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</si>
  <si>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</si>
  <si>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</si>
  <si>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</si>
  <si>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</si>
  <si>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</si>
  <si>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</si>
  <si>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</si>
  <si>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</si>
  <si>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</si>
  <si>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</si>
  <si>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</si>
  <si>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</si>
  <si>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</si>
  <si>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</si>
  <si>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</si>
  <si>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</si>
  <si>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</si>
  <si>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</si>
  <si>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</si>
  <si>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</si>
  <si>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</si>
  <si>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</si>
  <si>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</si>
  <si>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</si>
  <si>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</si>
  <si>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</si>
  <si>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</si>
  <si>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</si>
  <si>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</si>
  <si>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</si>
  <si>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</si>
  <si>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</si>
  <si>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</si>
  <si>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</si>
  <si>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</si>
  <si>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</si>
  <si>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</si>
  <si>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</si>
  <si>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</si>
  <si>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</si>
  <si>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</si>
  <si>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</si>
  <si>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</si>
  <si>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</si>
  <si>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</si>
  <si>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</si>
  <si>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</si>
  <si>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</si>
  <si>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</si>
  <si>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</si>
  <si>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</si>
  <si>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</si>
  <si>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</si>
  <si>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</si>
  <si>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</si>
  <si>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</si>
  <si>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</si>
  <si>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</si>
  <si>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</si>
  <si>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</si>
  <si>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</si>
  <si>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</si>
  <si>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</si>
  <si>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</si>
  <si>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</si>
  <si>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</si>
  <si>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</si>
  <si>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</si>
  <si>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</si>
  <si>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</si>
  <si>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</si>
  <si>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</si>
  <si>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</si>
  <si>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</si>
  <si>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</si>
  <si>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</si>
  <si>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</si>
  <si>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</si>
  <si>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</si>
  <si>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</si>
  <si>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</si>
  <si>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</si>
  <si>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</si>
  <si>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</si>
  <si>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</si>
  <si>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</si>
  <si>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</si>
  <si>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</si>
  <si>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</si>
  <si>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</si>
  <si>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</si>
  <si>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</si>
  <si>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</si>
  <si>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</si>
  <si>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</si>
  <si>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</si>
  <si>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</si>
  <si>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</si>
  <si>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</si>
  <si>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</si>
  <si>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</si>
  <si>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</si>
  <si>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</si>
  <si>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</si>
  <si>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</si>
  <si>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</si>
  <si>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</si>
  <si>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</si>
  <si>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</si>
  <si>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</si>
  <si>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</si>
  <si>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</si>
  <si>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</si>
  <si>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</si>
  <si>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</si>
  <si>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</si>
  <si>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</si>
  <si>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</si>
  <si>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</si>
  <si>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</si>
  <si>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</si>
  <si>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</si>
  <si>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</si>
  <si>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</si>
  <si>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</si>
  <si>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</si>
  <si>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</si>
  <si>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</si>
  <si>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</si>
  <si>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</si>
  <si>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</si>
  <si>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</si>
  <si>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</si>
  <si>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</si>
  <si>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</si>
  <si>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</si>
  <si>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</si>
  <si>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</si>
  <si>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</si>
  <si>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</si>
  <si>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</si>
  <si>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</si>
  <si>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</si>
  <si>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</si>
  <si>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</si>
  <si>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</si>
  <si>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</si>
  <si>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</si>
  <si>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</si>
  <si>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</si>
  <si>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</si>
  <si>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</si>
  <si>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</si>
  <si>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</si>
  <si>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</si>
  <si>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</si>
  <si>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</si>
  <si>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</si>
  <si>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</si>
  <si>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</si>
  <si>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</si>
  <si>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</si>
  <si>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</si>
  <si>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</si>
  <si>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</si>
  <si>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</si>
  <si>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</si>
  <si>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</si>
  <si>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</si>
  <si>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</si>
  <si>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</si>
  <si>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</si>
  <si>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</si>
  <si>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</si>
  <si>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</si>
  <si>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</si>
  <si>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</si>
  <si>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</si>
  <si>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</si>
  <si>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</si>
  <si>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</si>
  <si>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</si>
  <si>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</si>
  <si>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</si>
  <si>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</si>
  <si>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</si>
  <si>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</si>
  <si>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</si>
  <si>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</si>
  <si>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</si>
  <si>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</si>
  <si>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</si>
  <si>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</si>
  <si>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</si>
  <si>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</si>
  <si>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</si>
  <si>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</si>
  <si>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</si>
  <si>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</si>
  <si>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</si>
  <si>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</si>
  <si>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</si>
  <si>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</si>
  <si>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</si>
  <si>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</si>
  <si>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</si>
  <si>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</si>
  <si>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</si>
  <si>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</si>
  <si>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</si>
  <si>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</si>
  <si>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</si>
  <si>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</si>
  <si>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</si>
  <si>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</si>
  <si>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</si>
  <si>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</si>
  <si>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</si>
  <si>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</si>
  <si>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</si>
  <si>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</si>
  <si>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</si>
  <si>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</si>
  <si>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</si>
  <si>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</si>
  <si>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</si>
  <si>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</si>
  <si>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</si>
  <si>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</si>
  <si>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</si>
  <si>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</si>
  <si>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</si>
  <si>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</si>
  <si>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</si>
  <si>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</si>
  <si>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</si>
  <si>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</si>
  <si>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</si>
  <si>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</si>
  <si>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</si>
  <si>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</si>
  <si>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</si>
  <si>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</si>
  <si>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</si>
  <si>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</si>
  <si>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</si>
  <si>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</si>
  <si>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</si>
  <si>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</si>
  <si>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</si>
  <si>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</si>
  <si>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</si>
  <si>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</si>
  <si>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</si>
  <si>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</si>
  <si>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</si>
  <si>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</si>
  <si>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</si>
  <si>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</si>
  <si>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</si>
  <si>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</si>
  <si>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</si>
  <si>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</si>
  <si>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</si>
  <si>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</si>
  <si>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</si>
  <si>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</si>
  <si>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</si>
  <si>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</si>
  <si>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</si>
  <si>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</si>
  <si>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</si>
  <si>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</si>
  <si>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</si>
  <si>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</si>
  <si>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</si>
  <si>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</si>
  <si>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</si>
  <si>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</si>
  <si>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</si>
  <si>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</si>
  <si>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</si>
  <si>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</si>
  <si>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</si>
  <si>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</si>
  <si>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</si>
  <si>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</si>
  <si>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</si>
  <si>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</si>
  <si>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</si>
  <si>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</si>
  <si>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</si>
  <si>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</si>
  <si>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</si>
  <si>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</si>
  <si>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</si>
  <si>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</si>
  <si>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</si>
  <si>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</si>
  <si>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</si>
  <si>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</si>
  <si>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</si>
  <si>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</si>
  <si>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</si>
  <si>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</si>
  <si>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</si>
  <si>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</si>
  <si>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</si>
  <si>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</si>
  <si>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</si>
  <si>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</si>
  <si>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</si>
  <si>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</si>
  <si>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</si>
  <si>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</si>
  <si>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</si>
  <si>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</si>
  <si>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</si>
  <si>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</si>
  <si>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</si>
  <si>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</si>
  <si>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</si>
  <si>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</si>
  <si>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</si>
  <si>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</si>
  <si>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</si>
  <si>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</si>
  <si>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</si>
  <si>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</si>
  <si>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</si>
  <si>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</si>
  <si>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</si>
  <si>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</si>
  <si>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</si>
  <si>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</si>
  <si>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</si>
  <si>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</si>
  <si>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</si>
  <si>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</si>
  <si>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</si>
  <si>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</si>
  <si>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</si>
  <si>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</si>
  <si>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</si>
  <si>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</si>
  <si>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</si>
  <si>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</si>
  <si>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</si>
  <si>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</si>
  <si>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</si>
  <si>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</si>
  <si>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</si>
  <si>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</si>
  <si>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</si>
  <si>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</si>
  <si>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</si>
  <si>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</si>
  <si>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</si>
  <si>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</si>
  <si>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</si>
  <si>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</si>
  <si>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</si>
  <si>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</si>
  <si>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</si>
  <si>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</si>
  <si>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</si>
  <si>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</si>
  <si>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</si>
  <si>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</si>
  <si>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</si>
  <si>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</si>
  <si>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</si>
  <si>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</si>
  <si>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</si>
  <si>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</si>
  <si>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</si>
  <si>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</si>
  <si>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</si>
  <si>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</si>
  <si>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</si>
  <si>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</si>
  <si>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</si>
  <si>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</si>
  <si>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</si>
  <si>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</si>
  <si>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</si>
  <si>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</si>
  <si>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</si>
  <si>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</si>
  <si>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</si>
  <si>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</si>
  <si>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</si>
  <si>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</si>
  <si>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</si>
  <si>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</si>
  <si>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</si>
  <si>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</si>
  <si>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</si>
  <si>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</si>
  <si>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</si>
  <si>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</si>
  <si>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</si>
  <si>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</si>
  <si>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</si>
  <si>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</si>
  <si>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</si>
  <si>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</si>
  <si>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</si>
  <si>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</si>
  <si>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</si>
  <si>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</si>
  <si>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</si>
  <si>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</si>
  <si>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</si>
  <si>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</si>
  <si>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</si>
  <si>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</si>
  <si>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</si>
  <si>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</si>
  <si>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</si>
  <si>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</si>
  <si>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</si>
  <si>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</si>
  <si>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</si>
  <si>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</si>
  <si>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</si>
  <si>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</si>
  <si>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</si>
  <si>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</si>
  <si>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</si>
  <si>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</si>
  <si>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</si>
  <si>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</si>
  <si>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</si>
  <si>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</si>
  <si>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</si>
  <si>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</si>
  <si>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</si>
  <si>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</si>
  <si>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</si>
  <si>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</si>
  <si>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</si>
  <si>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</si>
  <si>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</si>
  <si>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</si>
  <si>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</si>
  <si>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</si>
  <si>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</si>
  <si>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</si>
  <si>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</si>
  <si>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</si>
  <si>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</si>
  <si>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</si>
  <si>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</si>
  <si>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</si>
  <si>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</si>
  <si>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</si>
  <si>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</si>
  <si>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</si>
  <si>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</si>
  <si>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</si>
  <si>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</si>
  <si>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</si>
  <si>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</si>
  <si>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</si>
  <si>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</si>
  <si>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</si>
  <si>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</si>
  <si>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</si>
  <si>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</si>
  <si>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</si>
  <si>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</si>
  <si>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</si>
  <si>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</si>
  <si>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</si>
  <si>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</si>
  <si>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</si>
  <si>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</si>
  <si>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</si>
  <si>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</si>
  <si>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</si>
  <si>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</si>
  <si>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</si>
  <si>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</si>
  <si>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</si>
  <si>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</si>
  <si>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</si>
  <si>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</si>
  <si>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</si>
  <si>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</si>
  <si>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</si>
  <si>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</si>
  <si>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</si>
  <si>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</si>
  <si>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</si>
  <si>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</si>
  <si>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</si>
  <si>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</si>
  <si>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</si>
  <si>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</si>
  <si>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</si>
  <si>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</si>
  <si>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</si>
  <si>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</si>
  <si>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</si>
  <si>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</si>
  <si>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</si>
  <si>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</si>
  <si>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</si>
  <si>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</si>
  <si>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</si>
  <si>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</si>
  <si>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</si>
  <si>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</si>
  <si>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</si>
  <si>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</si>
  <si>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</si>
  <si>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</si>
  <si>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</si>
  <si>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</si>
  <si>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</si>
  <si>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</si>
  <si>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</si>
  <si>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</si>
  <si>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</si>
  <si>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</si>
  <si>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</si>
  <si>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</si>
  <si>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</si>
  <si>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</si>
  <si>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</si>
  <si>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</si>
  <si>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</si>
  <si>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</si>
  <si>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</si>
  <si>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</si>
  <si>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</si>
  <si>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</si>
  <si>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</si>
  <si>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</si>
  <si>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</si>
  <si>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</si>
  <si>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</si>
  <si>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</si>
  <si>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</si>
  <si>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</si>
  <si>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</si>
  <si>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</si>
  <si>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</si>
  <si>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</si>
  <si>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</si>
  <si>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</si>
  <si>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</si>
  <si>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</si>
  <si>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</si>
  <si>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</si>
  <si>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</si>
  <si>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</si>
  <si>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</si>
  <si>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</si>
  <si>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</si>
  <si>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</si>
  <si>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</si>
  <si>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</si>
  <si>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</si>
  <si>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</si>
  <si>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</si>
  <si>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</si>
  <si>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</si>
  <si>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</si>
  <si>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</si>
  <si>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</si>
  <si>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</si>
  <si>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</si>
  <si>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</si>
  <si>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</si>
  <si>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</si>
  <si>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</si>
  <si>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</si>
  <si>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</si>
  <si>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</si>
  <si>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</si>
  <si>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</si>
  <si>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</si>
  <si>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</si>
  <si>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</si>
  <si>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</si>
  <si>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</si>
  <si>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</si>
  <si>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</si>
  <si>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</si>
  <si>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</si>
  <si>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</si>
  <si>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</si>
  <si>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</si>
  <si>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</si>
  <si>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</si>
  <si>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</si>
  <si>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</si>
  <si>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</si>
  <si>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</si>
  <si>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</si>
  <si>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</si>
  <si>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</si>
  <si>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</si>
  <si>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</si>
  <si>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</si>
  <si>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</si>
  <si>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</si>
  <si>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</si>
  <si>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</si>
  <si>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</si>
  <si>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</si>
  <si>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</si>
  <si>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</si>
  <si>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</si>
  <si>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</si>
  <si>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</si>
  <si>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</si>
  <si>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</si>
  <si>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</si>
  <si>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</si>
  <si>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</si>
  <si>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</si>
  <si>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</si>
  <si>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</si>
  <si>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</si>
  <si>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</si>
  <si>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</si>
  <si>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</si>
  <si>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</si>
  <si>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</si>
  <si>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</si>
  <si>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</si>
  <si>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</si>
  <si>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</si>
  <si>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</si>
  <si>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</si>
  <si>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</si>
  <si>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</si>
  <si>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</si>
  <si>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</si>
  <si>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</si>
  <si>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</si>
  <si>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</si>
  <si>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</si>
  <si>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</si>
  <si>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</si>
  <si>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</si>
  <si>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</si>
  <si>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</si>
  <si>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</si>
  <si>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</si>
  <si>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</si>
  <si>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</si>
  <si>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</si>
  <si>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</si>
  <si>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</si>
  <si>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</si>
  <si>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</si>
  <si>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</si>
  <si>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</si>
  <si>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</si>
  <si>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</si>
  <si>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</si>
  <si>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</si>
  <si>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</si>
  <si>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</si>
  <si>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</si>
  <si>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</si>
  <si>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</si>
  <si>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</si>
  <si>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</si>
  <si>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</si>
  <si>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</si>
  <si>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</si>
  <si>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</si>
  <si>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</si>
  <si>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</si>
  <si>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</si>
  <si>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</si>
  <si>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</si>
  <si>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</si>
  <si>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</si>
  <si>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</si>
  <si>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</si>
  <si>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</si>
  <si>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</si>
  <si>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</si>
  <si>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</si>
  <si>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</si>
  <si>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</si>
  <si>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</si>
  <si>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</si>
  <si>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</si>
  <si>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</si>
  <si>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</si>
  <si>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</si>
  <si>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</si>
  <si>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</si>
  <si>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</si>
  <si>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</si>
  <si>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</si>
  <si>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</si>
  <si>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</si>
  <si>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</si>
  <si>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</si>
  <si>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</si>
  <si>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</si>
  <si>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</si>
  <si>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</si>
  <si>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</si>
  <si>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</si>
  <si>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</si>
  <si>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</si>
  <si>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</si>
  <si>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</si>
  <si>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</si>
  <si>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</si>
  <si>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</si>
  <si>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</si>
  <si>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</si>
  <si>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</si>
  <si>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</si>
  <si>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</si>
  <si>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</si>
  <si>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</si>
  <si>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</si>
  <si>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</si>
  <si>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</si>
  <si>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</si>
  <si>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</si>
  <si>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</si>
  <si>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</si>
  <si>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</si>
  <si>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</si>
  <si>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</si>
  <si>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</si>
  <si>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</si>
  <si>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</si>
  <si>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</si>
  <si>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</si>
  <si>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</si>
  <si>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</si>
  <si>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</si>
  <si>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</si>
  <si>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</si>
  <si>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</si>
  <si>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</si>
  <si>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</si>
  <si>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</si>
  <si>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</si>
  <si>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</si>
  <si>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</si>
  <si>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</si>
  <si>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</si>
  <si>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</si>
  <si>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</si>
  <si>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</si>
  <si>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</si>
  <si>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</si>
  <si>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</si>
  <si>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</si>
  <si>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</si>
  <si>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</si>
  <si>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</si>
  <si>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</si>
  <si>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</si>
  <si>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</si>
  <si>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</si>
  <si>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</si>
  <si>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</si>
  <si>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</si>
  <si>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</si>
  <si>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</si>
  <si>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</si>
  <si>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</si>
  <si>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</si>
  <si>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</si>
  <si>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</si>
  <si>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</si>
  <si>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</si>
  <si>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</si>
  <si>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</si>
  <si>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</si>
  <si>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</si>
  <si>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</si>
  <si>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</si>
  <si>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</si>
  <si>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</si>
  <si>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</si>
  <si>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</si>
  <si>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</si>
  <si>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</si>
  <si>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</si>
  <si>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</si>
  <si>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</si>
  <si>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</si>
  <si>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</si>
  <si>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</si>
  <si>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</si>
  <si>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</si>
  <si>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</si>
  <si>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</si>
  <si>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</si>
  <si>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</si>
  <si>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</si>
  <si>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</si>
  <si>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</si>
  <si>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</si>
  <si>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</si>
  <si>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</si>
  <si>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</si>
  <si>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</si>
  <si>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</si>
  <si>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</si>
  <si>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</si>
  <si>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</si>
  <si>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</si>
  <si>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</si>
  <si>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</si>
  <si>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</si>
  <si>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</si>
  <si>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</si>
  <si>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</si>
  <si>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</si>
  <si>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</si>
  <si>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</si>
  <si>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</si>
  <si>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</si>
  <si>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</si>
  <si>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</si>
  <si>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</si>
  <si>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</si>
  <si>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</si>
  <si>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</si>
  <si>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</si>
  <si>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</si>
  <si>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</si>
  <si>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</si>
  <si>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</si>
  <si>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</si>
  <si>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</si>
  <si>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</si>
  <si>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</si>
  <si>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</si>
  <si>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</si>
  <si>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</si>
  <si>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</si>
  <si>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</si>
  <si>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</si>
  <si>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</si>
  <si>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</si>
  <si>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</si>
  <si>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</si>
  <si>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</si>
  <si>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</si>
  <si>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</si>
  <si>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</si>
  <si>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</si>
  <si>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</si>
  <si>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</si>
  <si>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</si>
  <si>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</si>
  <si>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</si>
  <si>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</si>
  <si>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</si>
  <si>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</si>
  <si>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</si>
  <si>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</si>
  <si>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</si>
  <si>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</si>
  <si>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</si>
  <si>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</si>
  <si>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</si>
  <si>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</si>
  <si>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</si>
  <si>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</si>
  <si>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</si>
  <si>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</si>
  <si>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</si>
  <si>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</si>
  <si>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</si>
  <si>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</si>
  <si>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</si>
  <si>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</si>
  <si>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</si>
  <si>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</si>
  <si>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</si>
  <si>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</si>
  <si>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</si>
  <si>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</si>
  <si>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</si>
  <si>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</si>
  <si>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</si>
  <si>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</si>
  <si>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</si>
  <si>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</si>
  <si>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</si>
  <si>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</si>
  <si>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</si>
  <si>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</si>
  <si>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</si>
  <si>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</si>
  <si>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</si>
  <si>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</si>
  <si>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</si>
  <si>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</si>
  <si>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</si>
  <si>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</si>
  <si>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</si>
  <si>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</si>
  <si>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</si>
  <si>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</si>
  <si>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</si>
  <si>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</si>
  <si>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</si>
  <si>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</si>
  <si>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</si>
  <si>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</si>
  <si>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</si>
  <si>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</si>
  <si>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</si>
  <si>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</si>
  <si>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</si>
  <si>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</si>
  <si>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</si>
  <si>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</si>
  <si>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</si>
  <si>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</si>
  <si>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</si>
  <si>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</si>
  <si>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</si>
  <si>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</si>
  <si>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</si>
  <si>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</si>
  <si>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</si>
  <si>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</si>
  <si>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</si>
  <si>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</si>
  <si>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</si>
  <si>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</si>
  <si>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</si>
  <si>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</si>
  <si>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</si>
  <si>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</si>
  <si>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</si>
  <si>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</si>
  <si>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</si>
  <si>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</si>
  <si>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</si>
  <si>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</si>
  <si>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</si>
  <si>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</si>
  <si>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</si>
  <si>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</si>
  <si>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</si>
  <si>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</si>
  <si>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</si>
  <si>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</si>
  <si>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</si>
  <si>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</si>
  <si>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</si>
  <si>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</si>
  <si>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</si>
  <si>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</si>
  <si>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</si>
  <si>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</si>
  <si>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</si>
  <si>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</si>
  <si>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</si>
  <si>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</si>
  <si>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</si>
  <si>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</si>
  <si>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</si>
  <si>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</si>
  <si>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</si>
  <si>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</si>
  <si>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</si>
  <si>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</si>
  <si>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</si>
  <si>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</si>
  <si>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</si>
  <si>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</si>
  <si>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</si>
  <si>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</si>
  <si>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</si>
  <si>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</si>
  <si>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</si>
  <si>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</si>
  <si>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</si>
  <si>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</si>
  <si>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</si>
  <si>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</si>
  <si>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</si>
  <si>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</si>
  <si>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</si>
  <si>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</si>
  <si>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</si>
  <si>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</si>
  <si>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</si>
  <si>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</si>
  <si>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</si>
  <si>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</si>
  <si>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</si>
  <si>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</si>
  <si>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</si>
  <si>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</si>
  <si>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</si>
  <si>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</si>
  <si>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</si>
  <si>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</si>
  <si>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</si>
  <si>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</si>
  <si>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</si>
  <si>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</si>
  <si>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</si>
  <si>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</si>
  <si>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</si>
  <si>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</si>
  <si>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</si>
  <si>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</si>
  <si>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</si>
  <si>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</si>
  <si>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</si>
  <si>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</si>
  <si>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</si>
  <si>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</si>
  <si>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</si>
  <si>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</si>
  <si>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</si>
  <si>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</si>
  <si>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</si>
  <si>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</si>
  <si>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</si>
  <si>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</si>
  <si>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</si>
  <si>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</si>
  <si>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</si>
  <si>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</si>
  <si>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</si>
  <si>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</si>
  <si>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</si>
  <si>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</si>
  <si>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</si>
  <si>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</si>
  <si>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</si>
  <si>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</si>
  <si>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</si>
  <si>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</si>
  <si>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</si>
  <si>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</si>
  <si>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</si>
  <si>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</si>
  <si>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</si>
  <si>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</si>
  <si>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</si>
  <si>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</si>
  <si>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</si>
  <si>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</si>
  <si>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</si>
  <si>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</si>
  <si>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</si>
  <si>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</si>
  <si>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</si>
  <si>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</si>
  <si>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</si>
  <si>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</si>
  <si>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</si>
  <si>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</si>
  <si>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</si>
  <si>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</si>
  <si>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</si>
  <si>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</si>
  <si>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</si>
  <si>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</si>
  <si>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</si>
  <si>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</si>
  <si>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</si>
  <si>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</si>
  <si>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</si>
  <si>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</si>
  <si>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</si>
  <si>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</si>
  <si>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</si>
  <si>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</si>
  <si>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</si>
  <si>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</si>
  <si>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</si>
  <si>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</si>
  <si>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</si>
  <si>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</si>
  <si>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</si>
  <si>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</si>
  <si>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</si>
  <si>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</si>
  <si>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</si>
  <si>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</si>
  <si>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</si>
  <si>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</si>
  <si>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</si>
  <si>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</si>
  <si>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</si>
  <si>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</si>
  <si>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</si>
  <si>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</si>
  <si>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</si>
  <si>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</si>
  <si>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</si>
  <si>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</si>
  <si>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</si>
  <si>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</si>
  <si>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</si>
  <si>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</si>
  <si>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</si>
  <si>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</si>
  <si>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</si>
  <si>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</si>
  <si>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</si>
  <si>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</si>
  <si>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</si>
  <si>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</si>
  <si>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</si>
  <si>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</si>
  <si>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</si>
  <si>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</si>
  <si>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</si>
  <si>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</si>
  <si>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</si>
  <si>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</si>
  <si>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</si>
  <si>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</si>
  <si>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</si>
  <si>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</si>
  <si>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</si>
  <si>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</si>
  <si>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</si>
  <si>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</si>
  <si>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</si>
  <si>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</si>
  <si>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</si>
  <si>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</si>
  <si>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</si>
  <si>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</si>
  <si>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</si>
  <si>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</si>
  <si>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</si>
  <si>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</si>
  <si>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</si>
  <si>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</si>
  <si>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</si>
  <si>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</si>
  <si>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</si>
  <si>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</si>
  <si>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</si>
  <si>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</si>
  <si>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</si>
  <si>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</si>
  <si>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</si>
  <si>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</si>
  <si>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</si>
  <si>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</si>
  <si>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</si>
  <si>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</si>
  <si>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</si>
  <si>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</si>
  <si>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</si>
  <si>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</si>
  <si>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</si>
  <si>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</si>
  <si>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</si>
  <si>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</si>
  <si>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</si>
  <si>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</si>
  <si>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</si>
  <si>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</si>
  <si>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</si>
  <si>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</si>
  <si>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</si>
  <si>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</si>
  <si>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</si>
  <si>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</si>
  <si>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</si>
  <si>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</si>
  <si>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</si>
  <si>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</si>
  <si>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</si>
  <si>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</si>
  <si>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</si>
  <si>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</si>
  <si>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</si>
  <si>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</si>
  <si>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</si>
  <si>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</si>
  <si>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</si>
  <si>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</si>
  <si>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</si>
  <si>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</si>
  <si>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</si>
  <si>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</si>
  <si>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</si>
  <si>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</si>
  <si>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</si>
  <si>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</si>
  <si>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</si>
  <si>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</si>
  <si>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</si>
  <si>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</si>
  <si>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</si>
  <si>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</si>
  <si>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</si>
  <si>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</si>
  <si>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</si>
  <si>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</si>
  <si>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</si>
  <si>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</si>
  <si>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</si>
  <si>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</si>
  <si>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</si>
  <si>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</si>
  <si>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</si>
  <si>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</si>
  <si>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</si>
  <si>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</si>
  <si>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</si>
  <si>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</si>
  <si>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</si>
  <si>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</si>
  <si>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</si>
  <si>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</si>
  <si>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</si>
  <si>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</si>
  <si>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</si>
  <si>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</si>
  <si>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</si>
  <si>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</si>
  <si>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</si>
  <si>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</si>
  <si>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</si>
  <si>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</si>
  <si>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</si>
  <si>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</si>
  <si>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</si>
  <si>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</si>
  <si>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</si>
  <si>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</si>
  <si>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</si>
  <si>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</si>
  <si>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</si>
  <si>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</si>
  <si>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</si>
  <si>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</si>
  <si>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</si>
  <si>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</si>
  <si>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</si>
  <si>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</si>
  <si>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</si>
  <si>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</si>
  <si>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</si>
  <si>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</si>
  <si>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</si>
  <si>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</si>
  <si>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</si>
  <si>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</si>
  <si>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</si>
  <si>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</si>
  <si>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</si>
  <si>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</si>
  <si>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</si>
  <si>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</si>
  <si>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</si>
  <si>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</si>
  <si>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</si>
  <si>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</si>
  <si>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</si>
  <si>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</si>
  <si>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</si>
  <si>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</si>
  <si>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</si>
  <si>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</si>
  <si>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</si>
  <si>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</si>
  <si>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</si>
  <si>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</si>
  <si>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</si>
  <si>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</si>
  <si>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</si>
  <si>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</si>
  <si>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</si>
  <si>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</si>
  <si>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</si>
  <si>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</si>
  <si>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</si>
  <si>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</si>
  <si>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</si>
  <si>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</si>
  <si>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</si>
  <si>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</si>
  <si>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</si>
  <si>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</si>
  <si>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</si>
  <si>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</si>
  <si>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</si>
  <si>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</si>
  <si>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</si>
  <si>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</si>
  <si>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</si>
  <si>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</si>
  <si>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</si>
  <si>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</si>
  <si>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</si>
  <si>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</si>
  <si>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</si>
  <si>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</si>
  <si>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</si>
  <si>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</si>
  <si>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</si>
  <si>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</si>
  <si>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</si>
  <si>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</si>
  <si>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</si>
  <si>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</si>
  <si>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</si>
  <si>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</si>
  <si>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</si>
  <si>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</si>
  <si>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</si>
  <si>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</si>
  <si>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</si>
  <si>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</si>
  <si>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</si>
  <si>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</si>
  <si>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</si>
  <si>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</si>
  <si>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</si>
  <si>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</si>
  <si>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</si>
  <si>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</si>
  <si>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</si>
  <si>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</si>
  <si>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</si>
  <si>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</si>
  <si>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</si>
  <si>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</si>
  <si>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</si>
  <si>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</si>
  <si>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</si>
  <si>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</si>
  <si>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</si>
  <si>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</si>
  <si>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</si>
  <si>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</si>
  <si>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</si>
  <si>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</si>
  <si>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</si>
  <si>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</si>
  <si>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</si>
  <si>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</si>
  <si>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</si>
  <si>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</si>
  <si>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</si>
  <si>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</si>
  <si>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</si>
  <si>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</si>
  <si>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</si>
  <si>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</si>
  <si>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</si>
  <si>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</si>
  <si>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</si>
  <si>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</si>
  <si>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</si>
  <si>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</si>
  <si>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</si>
  <si>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</si>
  <si>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</si>
  <si>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</si>
  <si>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</si>
  <si>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</si>
  <si>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</si>
  <si>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</si>
  <si>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</si>
  <si>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</si>
  <si>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</si>
  <si>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</si>
  <si>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</si>
  <si>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</si>
  <si>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</si>
  <si>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</si>
  <si>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</si>
  <si>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</si>
  <si>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</si>
  <si>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</si>
  <si>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</si>
  <si>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</si>
  <si>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</si>
  <si>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</si>
  <si>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</si>
  <si>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</si>
  <si>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</si>
  <si>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</si>
  <si>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</si>
  <si>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</si>
  <si>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</si>
  <si>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</si>
  <si>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</si>
  <si>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</si>
  <si>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</si>
  <si>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</si>
  <si>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</si>
  <si>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</si>
  <si>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</si>
  <si>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</si>
  <si>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</si>
  <si>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</si>
  <si>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</si>
  <si>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</si>
  <si>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</si>
  <si>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</si>
  <si>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</si>
  <si>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</si>
  <si>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</si>
  <si>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</si>
  <si>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</si>
  <si>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</si>
  <si>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</si>
  <si>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</si>
  <si>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</si>
  <si>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</si>
  <si>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</si>
  <si>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</si>
  <si>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</si>
  <si>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</si>
  <si>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</si>
  <si>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</si>
  <si>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</si>
  <si>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</si>
  <si>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</si>
  <si>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</si>
  <si>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</si>
  <si>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</si>
  <si>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</si>
  <si>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</si>
  <si>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</si>
  <si>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</si>
  <si>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</si>
  <si>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</si>
  <si>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</si>
  <si>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</si>
  <si>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</si>
  <si>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</si>
  <si>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</si>
  <si>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</si>
  <si>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</si>
  <si>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</si>
  <si>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</si>
  <si>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</si>
  <si>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</si>
  <si>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</si>
  <si>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</si>
  <si>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</si>
  <si>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</si>
  <si>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</si>
  <si>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</si>
  <si>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</si>
  <si>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</si>
  <si>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</si>
  <si>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</si>
  <si>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</si>
  <si>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</si>
  <si>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</si>
  <si>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</si>
  <si>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</si>
  <si>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</si>
  <si>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</si>
  <si>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</si>
  <si>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</si>
  <si>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</si>
  <si>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</si>
  <si>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</si>
  <si>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</si>
  <si>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</si>
  <si>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</si>
  <si>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</si>
  <si>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</si>
  <si>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</si>
  <si>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</si>
  <si>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</si>
  <si>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</si>
  <si>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</si>
  <si>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</si>
  <si>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</si>
  <si>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</si>
  <si>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</si>
  <si>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</si>
  <si>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</si>
  <si>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</si>
  <si>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</si>
  <si>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</si>
  <si>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</si>
  <si>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</si>
  <si>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</si>
  <si>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</si>
  <si>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</si>
  <si>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</si>
  <si>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</si>
  <si>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</si>
  <si>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</si>
  <si>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</si>
  <si>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</si>
  <si>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</si>
  <si>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</si>
  <si>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</si>
  <si>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</si>
  <si>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</si>
  <si>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</si>
  <si>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</si>
  <si>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</si>
  <si>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</si>
  <si>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</si>
  <si>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</si>
  <si>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</si>
  <si>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</si>
  <si>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</si>
  <si>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</si>
  <si>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</si>
  <si>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</si>
  <si>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</si>
  <si>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</si>
  <si>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</si>
  <si>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</si>
  <si>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</si>
  <si>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</si>
  <si>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</si>
  <si>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</si>
  <si>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</si>
  <si>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</si>
  <si>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</si>
  <si>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</si>
  <si>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</si>
  <si>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</si>
  <si>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</si>
  <si>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</si>
  <si>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</si>
  <si>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</si>
  <si>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</si>
  <si>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</si>
  <si>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</si>
  <si>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</si>
  <si>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</si>
  <si>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</si>
  <si>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</si>
  <si>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</si>
  <si>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</si>
  <si>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</si>
  <si>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</si>
  <si>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</si>
  <si>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</si>
  <si>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</si>
  <si>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</si>
  <si>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</si>
  <si>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</si>
  <si>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</si>
  <si>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</si>
  <si>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</si>
  <si>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</si>
  <si>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</si>
  <si>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</si>
  <si>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</si>
  <si>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</si>
  <si>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</si>
  <si>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</si>
  <si>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</si>
  <si>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</si>
  <si>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</si>
  <si>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</si>
  <si>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</si>
  <si>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</si>
  <si>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</si>
  <si>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</si>
  <si>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</si>
  <si>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</si>
  <si>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</si>
  <si>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</si>
  <si>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</si>
  <si>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</si>
  <si>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</si>
  <si>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</si>
  <si>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</si>
  <si>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</si>
  <si>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</si>
  <si>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</si>
  <si>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</si>
  <si>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</si>
  <si>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</si>
  <si>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</si>
  <si>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</si>
  <si>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</si>
  <si>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</si>
  <si>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</si>
  <si>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</si>
  <si>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</si>
  <si>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</si>
  <si>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</si>
  <si>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</si>
  <si>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</si>
  <si>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</si>
  <si>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</si>
  <si>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</si>
  <si>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</si>
  <si>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</si>
  <si>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</si>
  <si>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</si>
  <si>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</si>
  <si>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</si>
  <si>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</si>
  <si>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</si>
  <si>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</si>
  <si>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</si>
  <si>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</si>
  <si>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</si>
  <si>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</si>
  <si>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</si>
  <si>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</si>
  <si>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</si>
  <si>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</si>
  <si>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</si>
  <si>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</si>
  <si>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</si>
  <si>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</si>
  <si>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</si>
  <si>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</si>
  <si>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</si>
  <si>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</si>
  <si>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</si>
  <si>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</si>
  <si>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</si>
  <si>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</si>
  <si>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</si>
  <si>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</si>
  <si>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</si>
  <si>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</si>
  <si>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</si>
  <si>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</si>
  <si>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</si>
  <si>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</si>
  <si>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</si>
  <si>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</si>
  <si>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</si>
  <si>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</si>
  <si>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</si>
  <si>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</si>
  <si>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</si>
  <si>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</si>
  <si>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</si>
  <si>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</si>
  <si>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</si>
  <si>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</si>
  <si>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</si>
  <si>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</si>
  <si>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</si>
  <si>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</si>
  <si>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</si>
  <si>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</si>
  <si>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</si>
  <si>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</si>
  <si>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</si>
  <si>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</si>
  <si>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</si>
  <si>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</si>
  <si>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</si>
  <si>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</si>
  <si>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</si>
  <si>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</si>
  <si>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</si>
  <si>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</si>
  <si>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</si>
  <si>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</si>
  <si>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</si>
  <si>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</si>
  <si>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</si>
  <si>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</si>
  <si>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</si>
  <si>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</si>
  <si>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</si>
  <si>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</si>
  <si>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</si>
  <si>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</si>
  <si>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</si>
  <si>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</si>
  <si>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</si>
  <si>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</si>
  <si>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</si>
  <si>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</si>
  <si>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</si>
  <si>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</si>
  <si>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</si>
  <si>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</si>
  <si>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</si>
  <si>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</si>
  <si>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</si>
  <si>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</si>
  <si>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</si>
  <si>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</si>
  <si>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</si>
  <si>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</si>
  <si>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</si>
  <si>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</si>
  <si>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</si>
  <si>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</si>
  <si>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</si>
  <si>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</si>
  <si>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</si>
  <si>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</si>
  <si>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</si>
  <si>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</si>
  <si>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</si>
  <si>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</si>
  <si>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</si>
  <si>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</si>
  <si>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</si>
  <si>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</si>
  <si>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</si>
  <si>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</si>
  <si>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</si>
  <si>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</si>
  <si>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</si>
  <si>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</si>
  <si>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</si>
  <si>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</si>
  <si>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</si>
  <si>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</si>
  <si>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</si>
  <si>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</si>
  <si>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</si>
  <si>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</si>
  <si>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</si>
  <si>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</si>
  <si>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</si>
  <si>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</si>
  <si>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</si>
  <si>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</si>
  <si>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</si>
  <si>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</si>
  <si>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</si>
  <si>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</si>
  <si>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</si>
  <si>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</si>
  <si>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</si>
  <si>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</si>
  <si>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</si>
  <si>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</si>
  <si>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</si>
  <si>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</si>
  <si>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</si>
  <si>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</si>
  <si>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</si>
  <si>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</si>
  <si>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</si>
  <si>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</si>
  <si>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</si>
  <si>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</si>
  <si>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</si>
  <si>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</si>
  <si>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</si>
  <si>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</si>
  <si>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</si>
  <si>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</si>
  <si>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</si>
  <si>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</si>
  <si>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</si>
  <si>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</si>
  <si>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</si>
  <si>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</si>
  <si>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</si>
  <si>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</si>
  <si>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</si>
  <si>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</si>
  <si>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</si>
  <si>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</si>
  <si>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</si>
  <si>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</si>
  <si>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</si>
  <si>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</si>
  <si>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</si>
  <si>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</si>
  <si>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</si>
  <si>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</si>
  <si>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</si>
  <si>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</si>
  <si>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</si>
  <si>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</si>
  <si>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</si>
  <si>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</si>
  <si>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</si>
  <si>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</si>
  <si>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</si>
  <si>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</si>
  <si>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</si>
  <si>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</si>
  <si>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</si>
  <si>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</si>
  <si>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</si>
  <si>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</si>
  <si>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</si>
  <si>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</si>
  <si>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</si>
  <si>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</si>
  <si>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</si>
  <si>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</si>
  <si>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</si>
  <si>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</si>
  <si>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</si>
  <si>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</si>
  <si>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</si>
  <si>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</si>
  <si>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</si>
  <si>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</si>
  <si>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</si>
  <si>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</si>
  <si>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</si>
  <si>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</si>
  <si>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</si>
  <si>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</si>
  <si>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</si>
  <si>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</si>
  <si>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</si>
  <si>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</si>
  <si>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</si>
  <si>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</si>
  <si>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</si>
  <si>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</si>
  <si>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</si>
  <si>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</si>
  <si>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</si>
  <si>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</si>
  <si>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</si>
  <si>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</si>
  <si>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</si>
  <si>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</si>
  <si>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</si>
  <si>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</si>
  <si>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</si>
  <si>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</si>
  <si>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</si>
  <si>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</si>
  <si>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</si>
  <si>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</si>
  <si>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</si>
  <si>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</si>
  <si>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</si>
  <si>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</si>
  <si>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</si>
  <si>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</si>
  <si>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</si>
  <si>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</si>
  <si>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</si>
  <si>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</si>
  <si>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</si>
  <si>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</si>
  <si>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</si>
  <si>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</si>
  <si>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</si>
  <si>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</si>
  <si>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</si>
  <si>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</si>
  <si>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</si>
  <si>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</si>
  <si>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</si>
  <si>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</si>
  <si>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</si>
  <si>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</si>
  <si>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</si>
  <si>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</si>
  <si>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</si>
  <si>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</si>
  <si>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</si>
  <si>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</si>
  <si>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</si>
  <si>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</si>
  <si>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</si>
  <si>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</si>
  <si>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</si>
  <si>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</si>
  <si>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</si>
  <si>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</si>
  <si>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</si>
  <si>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</si>
  <si>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</si>
  <si>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</si>
  <si>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</si>
  <si>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</si>
  <si>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</si>
  <si>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</si>
  <si>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</si>
  <si>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</si>
  <si>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</si>
  <si>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</si>
  <si>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</si>
  <si>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</si>
  <si>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</si>
  <si>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</si>
  <si>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</si>
  <si>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</si>
  <si>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</si>
  <si>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</si>
  <si>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</si>
  <si>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</si>
  <si>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</si>
  <si>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</si>
  <si>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</si>
  <si>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</si>
  <si>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</si>
  <si>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</si>
  <si>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</si>
  <si>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</si>
  <si>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</si>
  <si>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</si>
  <si>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</si>
  <si>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</si>
  <si>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</si>
  <si>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</si>
  <si>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</si>
  <si>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</si>
  <si>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</si>
  <si>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</si>
  <si>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</si>
  <si>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</si>
  <si>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</si>
  <si>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</si>
  <si>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</si>
  <si>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</si>
  <si>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</si>
  <si>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</si>
  <si>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</si>
  <si>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</si>
  <si>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</si>
  <si>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</si>
  <si>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</si>
  <si>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</si>
  <si>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</si>
  <si>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</si>
  <si>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</si>
  <si>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</si>
  <si>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</si>
  <si>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</si>
  <si>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</si>
  <si>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</si>
  <si>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</si>
  <si>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</si>
  <si>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</si>
  <si>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</si>
  <si>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</si>
  <si>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</si>
  <si>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</si>
  <si>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</si>
  <si>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</si>
  <si>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</si>
  <si>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</si>
  <si>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</si>
  <si>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</si>
  <si>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</si>
  <si>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</si>
  <si>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</si>
  <si>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</si>
  <si>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</si>
  <si>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</si>
  <si>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</si>
  <si>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</si>
  <si>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</si>
  <si>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</si>
  <si>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</si>
  <si>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</si>
  <si>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</si>
  <si>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</si>
  <si>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</si>
  <si>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</si>
  <si>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</si>
  <si>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</si>
  <si>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</si>
  <si>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</si>
  <si>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</si>
  <si>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</si>
  <si>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</si>
  <si>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</si>
  <si>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</si>
  <si>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</si>
  <si>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</si>
  <si>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</si>
  <si>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</si>
  <si>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</si>
  <si>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</si>
  <si>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</si>
  <si>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</si>
  <si>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</si>
  <si>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</si>
  <si>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</si>
  <si>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</si>
  <si>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</si>
  <si>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</si>
  <si>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</si>
  <si>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</si>
  <si>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</si>
  <si>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</si>
  <si>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</si>
  <si>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</si>
  <si>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</si>
  <si>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</si>
  <si>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</si>
  <si>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</si>
  <si>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</si>
  <si>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</si>
  <si>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</si>
  <si>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</si>
  <si>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</si>
  <si>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</si>
  <si>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</si>
  <si>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</si>
  <si>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</si>
  <si>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</si>
  <si>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</si>
  <si>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</si>
  <si>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</si>
  <si>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</si>
  <si>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</si>
  <si>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</si>
  <si>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</si>
  <si>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</si>
  <si>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</si>
  <si>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</si>
  <si>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</si>
  <si>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</si>
  <si>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</si>
  <si>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</si>
  <si>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</si>
  <si>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</si>
  <si>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</si>
  <si>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</si>
  <si>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</si>
  <si>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</si>
  <si>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</si>
  <si>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</si>
  <si>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</si>
  <si>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</si>
  <si>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</si>
  <si>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</si>
  <si>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</si>
  <si>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</si>
  <si>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</si>
  <si>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</si>
  <si>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</si>
  <si>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</si>
  <si>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</si>
  <si>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</si>
  <si>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</si>
  <si>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</si>
  <si>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</si>
  <si>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</si>
  <si>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</si>
  <si>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</si>
  <si>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</si>
  <si>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</si>
  <si>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</si>
  <si>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</si>
  <si>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</si>
  <si>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</si>
  <si>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</si>
  <si>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</si>
  <si>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</si>
  <si>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</si>
  <si>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</si>
  <si>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</si>
  <si>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</si>
  <si>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</si>
  <si>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</si>
  <si>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</si>
  <si>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</si>
  <si>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</si>
  <si>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</si>
  <si>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</si>
  <si>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</si>
  <si>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</si>
  <si>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</si>
  <si>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</si>
  <si>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</si>
  <si>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</si>
  <si>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</si>
  <si>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</si>
  <si>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</si>
  <si>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</si>
  <si>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</si>
  <si>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</si>
  <si>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</si>
  <si>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</si>
  <si>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</si>
  <si>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</si>
  <si>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</si>
  <si>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</si>
  <si>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</si>
  <si>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</si>
  <si>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</si>
  <si>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</si>
  <si>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</si>
  <si>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</si>
  <si>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</si>
  <si>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</si>
  <si>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</si>
  <si>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</si>
  <si>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</si>
  <si>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</si>
  <si>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</si>
  <si>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</si>
  <si>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</si>
  <si>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</si>
  <si>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</si>
  <si>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</si>
  <si>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</si>
  <si>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</si>
  <si>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</si>
  <si>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</si>
  <si>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</si>
  <si>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</si>
  <si>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</si>
  <si>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</si>
  <si>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</si>
  <si>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</si>
  <si>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</si>
  <si>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</si>
  <si>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</si>
  <si>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</si>
  <si>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</si>
  <si>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</si>
  <si>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</si>
  <si>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</si>
  <si>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</si>
  <si>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</si>
  <si>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</si>
  <si>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</si>
  <si>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</si>
  <si>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</si>
  <si>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</si>
  <si>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</si>
  <si>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</si>
  <si>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</si>
  <si>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</si>
  <si>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</si>
  <si>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</si>
  <si>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</si>
  <si>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</si>
  <si>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</si>
  <si>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</si>
  <si>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</si>
  <si>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</si>
  <si>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</si>
  <si>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</si>
  <si>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</si>
  <si>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</si>
  <si>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</si>
  <si>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</si>
  <si>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</si>
  <si>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</si>
  <si>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</si>
  <si>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</si>
  <si>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</si>
  <si>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</si>
  <si>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</si>
  <si>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</si>
  <si>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</si>
  <si>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</si>
  <si>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</si>
  <si>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</si>
  <si>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</si>
  <si>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</si>
  <si>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</si>
  <si>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</si>
  <si>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</si>
  <si>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</si>
  <si>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</si>
  <si>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</si>
  <si>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</si>
  <si>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</si>
  <si>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</si>
  <si>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</si>
  <si>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</si>
  <si>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</si>
  <si>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</si>
  <si>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</si>
  <si>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</si>
  <si>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</si>
  <si>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</si>
  <si>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</si>
  <si>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</si>
  <si>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</si>
  <si>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</si>
  <si>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</si>
  <si>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</si>
  <si>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</si>
  <si>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</si>
  <si>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</si>
  <si>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</si>
  <si>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</si>
  <si>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</si>
  <si>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</si>
  <si>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</si>
  <si>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</si>
  <si>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</si>
  <si>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</si>
  <si>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</si>
  <si>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</si>
  <si>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</si>
  <si>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</si>
  <si>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</si>
  <si>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</si>
  <si>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</si>
  <si>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</si>
  <si>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</si>
  <si>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</si>
  <si>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</si>
  <si>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</si>
  <si>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</si>
  <si>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</si>
  <si>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</si>
  <si>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</si>
  <si>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</si>
  <si>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</si>
  <si>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</si>
  <si>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</si>
  <si>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</si>
  <si>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</si>
  <si>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</si>
  <si>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</si>
  <si>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</si>
  <si>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</si>
  <si>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</si>
  <si>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</si>
  <si>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</si>
  <si>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</si>
  <si>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</si>
  <si>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</si>
  <si>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</si>
  <si>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</si>
  <si>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</si>
  <si>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</si>
  <si>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</si>
  <si>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</si>
  <si>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</si>
  <si>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</si>
  <si>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</si>
  <si>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</si>
  <si>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</si>
  <si>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</si>
  <si>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</si>
  <si>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</si>
  <si>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</si>
  <si>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</si>
  <si>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</si>
  <si>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</si>
  <si>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</si>
  <si>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</si>
  <si>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</si>
  <si>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</si>
  <si>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</si>
  <si>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</si>
  <si>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</si>
  <si>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</si>
  <si>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</si>
  <si>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</si>
  <si>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</si>
  <si>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</si>
  <si>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</si>
  <si>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</si>
  <si>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</si>
  <si>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</si>
  <si>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</si>
  <si>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</si>
  <si>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</si>
  <si>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</si>
  <si>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</si>
  <si>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</si>
  <si>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</si>
  <si>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</si>
  <si>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</si>
  <si>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</si>
  <si>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</si>
  <si>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</si>
  <si>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</si>
  <si>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</si>
  <si>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</si>
  <si>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</si>
  <si>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</si>
  <si>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</si>
  <si>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</si>
  <si>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</si>
  <si>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</si>
  <si>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</si>
  <si>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</si>
  <si>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</si>
  <si>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</si>
  <si>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</si>
  <si>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</si>
  <si>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</si>
  <si>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</si>
  <si>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</si>
  <si>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</si>
  <si>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</si>
  <si>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</si>
  <si>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</si>
  <si>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</si>
  <si>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</si>
  <si>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</si>
  <si>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</si>
  <si>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</si>
  <si>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</si>
  <si>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</si>
  <si>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</si>
  <si>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</si>
  <si>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</si>
  <si>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</si>
  <si>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</si>
  <si>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</si>
  <si>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</si>
  <si>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</si>
  <si>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</si>
  <si>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</si>
  <si>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</si>
  <si>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</si>
  <si>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</si>
  <si>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</si>
  <si>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</si>
  <si>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</si>
  <si>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</si>
  <si>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</si>
  <si>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</si>
  <si>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</si>
  <si>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</si>
  <si>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</si>
  <si>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</si>
  <si>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</si>
  <si>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</si>
  <si>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</si>
  <si>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</si>
  <si>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</si>
  <si>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</si>
  <si>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</si>
  <si>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</si>
  <si>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</si>
  <si>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</si>
  <si>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</si>
  <si>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</si>
  <si>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</si>
  <si>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</si>
  <si>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</si>
  <si>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</si>
  <si>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</si>
  <si>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</si>
  <si>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</si>
  <si>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</si>
  <si>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</si>
  <si>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</si>
  <si>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</si>
  <si>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</si>
  <si>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</si>
  <si>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</si>
  <si>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</si>
  <si>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</si>
  <si>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</si>
  <si>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</si>
  <si>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</si>
  <si>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</si>
  <si>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</si>
  <si>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</si>
  <si>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</si>
  <si>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</si>
  <si>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</si>
  <si>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</si>
  <si>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</si>
  <si>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</si>
  <si>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</si>
  <si>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</si>
  <si>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</si>
  <si>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</si>
  <si>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</si>
  <si>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</si>
  <si>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</si>
  <si>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</si>
  <si>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</si>
  <si>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</si>
  <si>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</si>
  <si>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</si>
  <si>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</si>
  <si>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</si>
  <si>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</si>
  <si>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</si>
  <si>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</si>
  <si>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</si>
  <si>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</si>
  <si>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</si>
  <si>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</si>
  <si>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</si>
  <si>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</si>
  <si>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</si>
  <si>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</si>
  <si>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</si>
  <si>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</si>
  <si>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</si>
  <si>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</si>
  <si>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</si>
  <si>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</si>
  <si>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</si>
  <si>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</si>
  <si>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</si>
  <si>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</si>
  <si>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</si>
  <si>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</si>
  <si>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</si>
  <si>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</si>
  <si>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</si>
  <si>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</si>
  <si>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</si>
  <si>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</si>
  <si>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</si>
  <si>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</si>
  <si>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</si>
  <si>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</si>
  <si>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</si>
  <si>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</si>
  <si>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</si>
  <si>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</si>
  <si>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</si>
  <si>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</si>
  <si>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</si>
  <si>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</si>
  <si>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</si>
  <si>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</si>
  <si>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</si>
  <si>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</si>
  <si>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</si>
  <si>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</si>
  <si>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</si>
  <si>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</si>
  <si>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</si>
  <si>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</si>
  <si>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</si>
  <si>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</si>
  <si>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</si>
  <si>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</si>
  <si>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</si>
  <si>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</si>
  <si>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</si>
  <si>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</si>
  <si>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</si>
  <si>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</si>
  <si>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</si>
  <si>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</si>
  <si>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</si>
  <si>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</si>
  <si>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</si>
  <si>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</si>
  <si>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</si>
  <si>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</si>
  <si>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</si>
  <si>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</si>
  <si>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</si>
  <si>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</si>
  <si>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</si>
  <si>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</si>
  <si>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</si>
  <si>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</si>
  <si>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</si>
  <si>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</si>
  <si>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</si>
  <si>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</si>
  <si>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</si>
  <si>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</si>
  <si>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</si>
  <si>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</si>
  <si>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</si>
  <si>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</si>
  <si>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</si>
  <si>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</si>
  <si>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</si>
  <si>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</si>
  <si>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</si>
  <si>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</si>
  <si>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</si>
  <si>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</si>
  <si>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</si>
  <si>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</si>
  <si>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</si>
  <si>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</si>
  <si>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</si>
  <si>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</si>
  <si>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</si>
  <si>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</si>
  <si>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</si>
  <si>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</si>
  <si>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</si>
  <si>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</si>
  <si>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</si>
  <si>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</si>
  <si>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</si>
  <si>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</si>
  <si>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</si>
  <si>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</si>
  <si>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</si>
  <si>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</si>
  <si>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</si>
  <si>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</si>
  <si>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</si>
  <si>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</si>
  <si>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</si>
  <si>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</si>
  <si>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</si>
  <si>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</si>
  <si>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</si>
  <si>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</si>
  <si>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</si>
  <si>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</si>
  <si>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</si>
  <si>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</si>
  <si>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</si>
  <si>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</si>
  <si>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</si>
  <si>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</si>
  <si>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</si>
  <si>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</si>
  <si>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</si>
  <si>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</si>
  <si>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</si>
  <si>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</si>
  <si>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</si>
  <si>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</si>
  <si>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</si>
  <si>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</si>
  <si>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</si>
  <si>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</si>
  <si>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</si>
  <si>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</si>
  <si>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</si>
  <si>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</si>
  <si>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</si>
  <si>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</si>
  <si>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</si>
  <si>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</si>
  <si>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</si>
  <si>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</si>
  <si>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</si>
  <si>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</si>
  <si>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</si>
  <si>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</si>
  <si>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</si>
  <si>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</si>
  <si>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</si>
  <si>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</si>
  <si>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</si>
  <si>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</si>
  <si>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</si>
  <si>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</si>
  <si>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</si>
  <si>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</si>
  <si>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</si>
  <si>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</si>
  <si>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</si>
  <si>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</si>
  <si>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</si>
  <si>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</si>
  <si>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</si>
  <si>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</si>
  <si>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</si>
  <si>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</si>
  <si>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</si>
  <si>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</si>
  <si>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</si>
  <si>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</si>
  <si>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</si>
  <si>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</si>
  <si>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</si>
  <si>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</si>
  <si>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</si>
  <si>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</si>
  <si>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</si>
  <si>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</si>
  <si>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</si>
  <si>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</si>
  <si>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</si>
  <si>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</si>
  <si>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</si>
  <si>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</si>
  <si>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</si>
  <si>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</si>
  <si>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</si>
  <si>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</si>
  <si>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</si>
  <si>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</si>
  <si>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</si>
  <si>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</si>
  <si>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</si>
  <si>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</si>
  <si>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</si>
  <si>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</si>
  <si>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</si>
  <si>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</si>
  <si>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</si>
  <si>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</si>
  <si>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</si>
  <si>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</si>
  <si>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</si>
  <si>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</si>
  <si>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</si>
  <si>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</si>
  <si>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</si>
  <si>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</si>
  <si>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</si>
  <si>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</si>
  <si>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</si>
  <si>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</si>
  <si>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</si>
  <si>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</si>
  <si>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</si>
  <si>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</si>
  <si>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</si>
  <si>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</si>
  <si>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</si>
  <si>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</si>
  <si>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</si>
  <si>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</si>
  <si>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</si>
  <si>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</si>
  <si>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</si>
  <si>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</si>
  <si>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</si>
  <si>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</si>
  <si>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</si>
  <si>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</si>
  <si>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</si>
  <si>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</si>
  <si>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</si>
  <si>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</si>
  <si>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</si>
  <si>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</si>
  <si>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</si>
  <si>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</si>
  <si>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</si>
  <si>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</si>
  <si>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</si>
  <si>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</si>
  <si>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</si>
  <si>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</si>
  <si>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</si>
  <si>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</si>
  <si>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</si>
  <si>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</si>
  <si>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</si>
  <si>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</si>
  <si>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</si>
  <si>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</si>
  <si>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</si>
  <si>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</si>
  <si>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</si>
  <si>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</si>
  <si>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</si>
  <si>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</si>
  <si>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</si>
  <si>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</si>
  <si>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</si>
  <si>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</si>
  <si>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</si>
  <si>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</si>
  <si>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</si>
  <si>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</si>
  <si>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</si>
  <si>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</si>
  <si>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</si>
  <si>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</si>
  <si>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</si>
  <si>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</si>
  <si>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</si>
  <si>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</si>
  <si>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</si>
  <si>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</si>
  <si>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</si>
  <si>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</si>
  <si>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</si>
  <si>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</si>
  <si>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</si>
  <si>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</si>
  <si>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</si>
  <si>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</si>
  <si>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</si>
  <si>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</si>
  <si>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</si>
  <si>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</si>
  <si>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</si>
  <si>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</si>
  <si>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</si>
  <si>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</si>
  <si>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</si>
  <si>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</si>
  <si>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</si>
  <si>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</si>
  <si>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</si>
  <si>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</si>
  <si>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</si>
  <si>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</si>
  <si>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</si>
  <si>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</si>
  <si>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</si>
  <si>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</si>
  <si>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</si>
  <si>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</si>
  <si>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</si>
  <si>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</si>
  <si>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</si>
  <si>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</si>
  <si>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</si>
  <si>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</si>
  <si>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</si>
  <si>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</si>
  <si>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</si>
  <si>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</si>
  <si>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</si>
  <si>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</si>
  <si>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</si>
  <si>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</si>
  <si>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</si>
  <si>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</si>
  <si>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</si>
  <si>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</si>
  <si>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</si>
  <si>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</si>
  <si>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</si>
  <si>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</si>
  <si>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</si>
  <si>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</si>
  <si>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</si>
  <si>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</si>
  <si>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</si>
  <si>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</si>
  <si>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</si>
  <si>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</si>
  <si>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</si>
  <si>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</si>
  <si>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</si>
  <si>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</si>
  <si>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</si>
  <si>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</si>
  <si>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</si>
  <si>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</si>
  <si>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</si>
  <si>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</si>
  <si>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</si>
  <si>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</si>
  <si>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</si>
  <si>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</si>
  <si>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</si>
  <si>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</si>
  <si>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</si>
  <si>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</si>
  <si>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</si>
  <si>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</si>
  <si>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</si>
  <si>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</si>
  <si>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</si>
  <si>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</si>
  <si>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</si>
  <si>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</si>
  <si>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</si>
  <si>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</si>
  <si>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</si>
  <si>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</si>
  <si>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</si>
  <si>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</si>
  <si>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</si>
  <si>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</si>
  <si>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</si>
  <si>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</si>
  <si>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</si>
  <si>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</si>
  <si>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</si>
  <si>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</si>
  <si>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</si>
  <si>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</si>
  <si>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</si>
  <si>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</si>
  <si>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</si>
  <si>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</si>
  <si>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</si>
  <si>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</si>
  <si>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</si>
  <si>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</si>
  <si>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</si>
  <si>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</si>
  <si>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</si>
  <si>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</si>
  <si>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</si>
  <si>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</si>
  <si>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</si>
  <si>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</si>
  <si>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</si>
  <si>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</si>
  <si>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</si>
  <si>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</si>
  <si>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</si>
  <si>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</si>
  <si>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</si>
  <si>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</si>
  <si>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</si>
  <si>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</si>
  <si>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</si>
  <si>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</si>
  <si>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</si>
  <si>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</si>
  <si>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</si>
  <si>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</si>
  <si>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</si>
  <si>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</si>
  <si>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</si>
  <si>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</si>
  <si>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</si>
  <si>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</si>
  <si>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</si>
  <si>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</si>
  <si>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</si>
  <si>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</si>
  <si>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</si>
  <si>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</si>
  <si>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</si>
  <si>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</si>
  <si>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</si>
  <si>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</si>
  <si>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</si>
  <si>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</si>
  <si>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</si>
  <si>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</si>
  <si>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</si>
  <si>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</si>
  <si>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</si>
  <si>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</si>
  <si>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</si>
  <si>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</si>
  <si>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</si>
  <si>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</si>
  <si>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</si>
  <si>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</si>
  <si>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</si>
  <si>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</si>
  <si>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</si>
  <si>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</si>
  <si>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</si>
  <si>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</si>
  <si>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</si>
  <si>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</si>
  <si>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</si>
  <si>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</si>
  <si>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</si>
  <si>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</si>
  <si>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</si>
  <si>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</si>
  <si>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</si>
  <si>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</si>
  <si>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</si>
  <si>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</si>
  <si>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</si>
  <si>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</si>
  <si>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</si>
  <si>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</si>
  <si>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</si>
  <si>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</si>
  <si>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</si>
  <si>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</si>
  <si>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</si>
  <si>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</si>
  <si>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</si>
  <si>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</si>
  <si>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</si>
  <si>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</si>
  <si>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</si>
  <si>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</si>
  <si>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</si>
  <si>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</si>
  <si>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</si>
  <si>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</si>
  <si>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</si>
  <si>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</si>
  <si>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</si>
  <si>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</si>
  <si>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</si>
  <si>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</si>
  <si>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</si>
  <si>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</si>
  <si>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</si>
  <si>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</si>
  <si>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</si>
  <si>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</si>
  <si>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</si>
  <si>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</si>
  <si>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</si>
  <si>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</si>
  <si>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</si>
  <si>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</si>
  <si>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</si>
  <si>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</si>
  <si>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</si>
  <si>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</si>
  <si>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</si>
  <si>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</si>
  <si>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</si>
  <si>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</si>
  <si>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</si>
  <si>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</si>
  <si>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</si>
  <si>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</si>
  <si>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</si>
  <si>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</si>
  <si>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</si>
  <si>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</si>
  <si>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</si>
  <si>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</si>
  <si>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</si>
  <si>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</si>
  <si>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</si>
  <si>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</si>
  <si>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</si>
  <si>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</si>
  <si>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</si>
  <si>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</si>
  <si>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</si>
  <si>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</si>
  <si>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</si>
  <si>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</si>
  <si>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</si>
  <si>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</si>
  <si>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</si>
  <si>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</si>
  <si>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</si>
  <si>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</si>
  <si>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</si>
  <si>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</si>
  <si>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</si>
  <si>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</si>
  <si>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</si>
  <si>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</si>
  <si>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</si>
  <si>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</si>
  <si>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</si>
  <si>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</si>
  <si>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</si>
  <si>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</si>
  <si>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</si>
  <si>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</si>
  <si>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</si>
  <si>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</si>
  <si>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</si>
  <si>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</si>
  <si>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</si>
  <si>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</si>
  <si>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</si>
  <si>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</si>
  <si>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</si>
  <si>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</si>
  <si>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</si>
  <si>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</si>
  <si>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</si>
  <si>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</si>
  <si>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</si>
  <si>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</si>
  <si>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</si>
  <si>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</si>
  <si>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</si>
  <si>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</si>
  <si>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</si>
  <si>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</si>
  <si>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</si>
  <si>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</si>
  <si>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</si>
  <si>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</si>
  <si>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</si>
  <si>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</si>
  <si>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</si>
  <si>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</si>
  <si>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</si>
  <si>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</si>
  <si>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</si>
  <si>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</si>
  <si>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</si>
  <si>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</si>
  <si>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</si>
  <si>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</si>
  <si>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</si>
  <si>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</si>
  <si>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</si>
  <si>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</si>
  <si>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</si>
  <si>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</si>
  <si>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</si>
  <si>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</si>
  <si>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</si>
  <si>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</si>
  <si>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</si>
  <si>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</si>
  <si>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</si>
  <si>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</si>
  <si>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</si>
  <si>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</si>
  <si>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</si>
  <si>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</si>
  <si>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</si>
  <si>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</si>
  <si>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</si>
  <si>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</si>
  <si>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</si>
  <si>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</si>
  <si>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</si>
  <si>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</si>
  <si>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</si>
  <si>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</si>
  <si>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</si>
  <si>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</si>
  <si>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</si>
  <si>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</si>
  <si>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</si>
  <si>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</si>
  <si>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</si>
  <si>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</si>
  <si>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</si>
  <si>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</si>
  <si>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</si>
  <si>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</si>
  <si>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</si>
  <si>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</si>
  <si>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</si>
  <si>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</si>
  <si>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</si>
  <si>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</si>
  <si>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</si>
  <si>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</si>
  <si>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</si>
  <si>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</si>
  <si>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</si>
  <si>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</si>
  <si>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</si>
  <si>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</si>
  <si>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</si>
  <si>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</si>
  <si>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</si>
  <si>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</si>
  <si>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</si>
  <si>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</si>
  <si>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</si>
  <si>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</si>
  <si>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</si>
  <si>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</si>
  <si>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</si>
  <si>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</si>
  <si>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</si>
  <si>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</si>
  <si>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</si>
  <si>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</si>
  <si>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</si>
  <si>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</si>
  <si>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</si>
  <si>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</si>
  <si>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</si>
  <si>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</si>
  <si>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</si>
  <si>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</si>
  <si>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</si>
  <si>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</si>
  <si>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</si>
  <si>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</si>
  <si>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</si>
  <si>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</si>
  <si>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</si>
  <si>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</si>
  <si>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</si>
  <si>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</si>
  <si>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</si>
  <si>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</si>
  <si>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</si>
  <si>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</si>
  <si>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</si>
  <si>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</si>
  <si>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</si>
  <si>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</si>
  <si>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</si>
  <si>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</si>
  <si>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</si>
  <si>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</si>
  <si>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</si>
  <si>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</si>
  <si>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</si>
  <si>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</si>
  <si>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</si>
  <si>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</si>
  <si>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</si>
  <si>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</si>
  <si>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</si>
  <si>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</si>
  <si>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</si>
  <si>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</si>
  <si>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</si>
  <si>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</si>
  <si>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</si>
  <si>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</si>
  <si>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</si>
  <si>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</si>
  <si>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</si>
  <si>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</si>
  <si>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</si>
  <si>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</si>
  <si>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</si>
  <si>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</si>
  <si>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</si>
  <si>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</si>
  <si>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</si>
  <si>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</si>
  <si>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</si>
  <si>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</si>
  <si>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</si>
  <si>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</si>
  <si>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</si>
  <si>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</si>
  <si>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</si>
  <si>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</si>
  <si>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</si>
  <si>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</si>
  <si>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</si>
  <si>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</si>
  <si>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</si>
  <si>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</si>
  <si>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</si>
  <si>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</si>
  <si>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</si>
  <si>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</si>
  <si>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</si>
  <si>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</si>
  <si>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</si>
  <si>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</si>
  <si>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</si>
  <si>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</si>
  <si>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</si>
  <si>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</si>
  <si>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</si>
  <si>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</si>
  <si>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</si>
  <si>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</si>
  <si>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</si>
  <si>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</si>
  <si>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</si>
  <si>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</si>
  <si>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</si>
  <si>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</si>
  <si>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</si>
  <si>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</si>
  <si>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</si>
  <si>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</si>
  <si>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</si>
  <si>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</si>
  <si>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</si>
  <si>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</si>
  <si>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</si>
  <si>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</si>
  <si>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</si>
  <si>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</si>
  <si>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</si>
  <si>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</si>
  <si>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</si>
  <si>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</si>
  <si>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</si>
  <si>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</si>
  <si>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</si>
  <si>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</si>
  <si>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</si>
  <si>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</si>
  <si>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</si>
  <si>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</si>
  <si>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</si>
  <si>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</si>
  <si>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</si>
  <si>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</si>
  <si>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</si>
  <si>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</si>
  <si>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</si>
  <si>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</si>
  <si>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</si>
  <si>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</si>
  <si>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</si>
  <si>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</si>
  <si>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</si>
  <si>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</si>
  <si>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</si>
  <si>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</si>
  <si>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</si>
  <si>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</si>
  <si>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</si>
  <si>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</si>
  <si>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</si>
  <si>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</si>
  <si>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</si>
  <si>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</si>
  <si>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</si>
  <si>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</si>
  <si>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</si>
  <si>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</si>
  <si>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</si>
  <si>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</si>
  <si>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</si>
  <si>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</si>
  <si>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</si>
  <si>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</si>
  <si>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</si>
  <si>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</si>
  <si>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</si>
  <si>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</si>
  <si>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</si>
  <si>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</si>
  <si>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</si>
  <si>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</si>
  <si>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</si>
  <si>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</si>
  <si>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</si>
  <si>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</si>
  <si>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</si>
  <si>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</si>
  <si>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</si>
  <si>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</si>
  <si>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</si>
  <si>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</si>
  <si>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</si>
  <si>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</si>
  <si>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</si>
  <si>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</si>
  <si>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</si>
  <si>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</si>
  <si>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</si>
  <si>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</si>
  <si>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</si>
  <si>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</si>
  <si>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</si>
  <si>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</si>
  <si>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</si>
  <si>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</si>
  <si>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</si>
  <si>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</si>
  <si>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</si>
  <si>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</si>
  <si>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</si>
  <si>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</si>
  <si>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</si>
  <si>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</si>
  <si>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</si>
  <si>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</si>
  <si>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</si>
  <si>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</si>
  <si>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</si>
  <si>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</si>
  <si>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</si>
  <si>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</si>
  <si>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</si>
  <si>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</si>
  <si>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</si>
  <si>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</si>
  <si>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</si>
  <si>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</si>
  <si>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</si>
  <si>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</si>
  <si>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</si>
  <si>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</si>
  <si>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</si>
  <si>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</si>
  <si>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</si>
  <si>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</si>
  <si>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</si>
  <si>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</si>
  <si>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</si>
  <si>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</si>
  <si>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</si>
  <si>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</si>
  <si>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</si>
  <si>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</si>
  <si>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</si>
  <si>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</si>
  <si>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</si>
  <si>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</si>
  <si>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</si>
  <si>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</si>
  <si>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</si>
  <si>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</si>
  <si>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</si>
  <si>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</si>
  <si>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</si>
  <si>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</si>
  <si>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</si>
  <si>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</si>
  <si>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</si>
  <si>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</si>
  <si>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</si>
  <si>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</si>
  <si>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</si>
  <si>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</si>
  <si>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</si>
  <si>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</si>
  <si>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</si>
  <si>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</si>
  <si>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</si>
  <si>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</si>
  <si>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</si>
  <si>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</si>
  <si>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</si>
  <si>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</si>
  <si>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</si>
  <si>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</si>
  <si>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</si>
  <si>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</si>
  <si>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</si>
  <si>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</si>
  <si>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</si>
  <si>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</si>
  <si>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</si>
  <si>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</si>
  <si>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</si>
  <si>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</si>
  <si>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</si>
  <si>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</si>
  <si>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</si>
  <si>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</si>
  <si>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</si>
  <si>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</si>
  <si>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</si>
  <si>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</si>
  <si>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</si>
  <si>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</si>
  <si>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</si>
  <si>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</si>
  <si>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</si>
  <si>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</si>
  <si>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</si>
  <si>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</si>
  <si>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</si>
  <si>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</si>
  <si>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</si>
  <si>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</si>
  <si>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</si>
  <si>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</si>
  <si>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</si>
  <si>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</si>
  <si>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</si>
  <si>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</si>
  <si>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</si>
  <si>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</si>
  <si>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</si>
  <si>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</si>
  <si>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</si>
  <si>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</si>
  <si>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</si>
  <si>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</si>
  <si>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</si>
  <si>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</si>
  <si>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</si>
  <si>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</si>
  <si>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</si>
  <si>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</si>
  <si>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</si>
  <si>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</si>
  <si>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</si>
  <si>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</si>
  <si>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</si>
  <si>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</si>
  <si>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</si>
  <si>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</si>
  <si>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</si>
  <si>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</si>
  <si>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</si>
  <si>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</si>
  <si>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</si>
  <si>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</si>
  <si>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</si>
  <si>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</si>
  <si>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</si>
  <si>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</si>
  <si>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</si>
  <si>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</si>
  <si>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</si>
  <si>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</si>
  <si>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</si>
  <si>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</si>
  <si>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</si>
  <si>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</si>
  <si>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</si>
  <si>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</si>
  <si>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</si>
  <si>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</si>
  <si>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</si>
  <si>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</si>
  <si>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</si>
  <si>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</si>
  <si>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</si>
  <si>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</si>
  <si>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</si>
  <si>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</si>
  <si>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</si>
  <si>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</si>
  <si>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</si>
  <si>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</si>
  <si>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</si>
  <si>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</si>
  <si>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</si>
  <si>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</si>
  <si>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</si>
  <si>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</si>
  <si>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</si>
  <si>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</si>
  <si>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</si>
  <si>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</si>
  <si>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</si>
  <si>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</si>
  <si>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</si>
  <si>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</si>
  <si>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</si>
  <si>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</si>
  <si>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</si>
  <si>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</si>
  <si>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</si>
  <si>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</si>
  <si>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</si>
  <si>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</si>
  <si>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</si>
  <si>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</si>
  <si>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</si>
  <si>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</si>
  <si>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</si>
  <si>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</si>
  <si>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</si>
  <si>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</si>
  <si>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</si>
  <si>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</si>
  <si>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</si>
  <si>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</si>
  <si>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</si>
  <si>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</si>
  <si>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</si>
  <si>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</si>
  <si>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</si>
  <si>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</si>
  <si>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</si>
  <si>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</si>
  <si>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</si>
  <si>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</si>
  <si>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</si>
  <si>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</si>
  <si>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</si>
  <si>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</si>
  <si>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</si>
  <si>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</si>
  <si>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</si>
  <si>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</si>
  <si>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</si>
  <si>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</si>
  <si>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</si>
  <si>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</si>
  <si>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</si>
  <si>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</si>
  <si>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</si>
  <si>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</si>
  <si>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</si>
  <si>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</si>
  <si>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</si>
  <si>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</si>
  <si>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</si>
  <si>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</si>
  <si>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</si>
  <si>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</si>
  <si>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</si>
  <si>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</si>
  <si>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</si>
  <si>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</si>
  <si>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</si>
  <si>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</si>
  <si>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</si>
  <si>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</si>
  <si>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</si>
  <si>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</si>
  <si>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</si>
  <si>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</si>
  <si>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</si>
  <si>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</si>
  <si>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</si>
  <si>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</si>
  <si>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</si>
  <si>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</si>
  <si>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</si>
  <si>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</si>
  <si>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</si>
  <si>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</si>
  <si>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</si>
  <si>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</si>
  <si>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</si>
  <si>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</si>
  <si>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</si>
  <si>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</si>
  <si>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</si>
  <si>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</si>
  <si>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</si>
  <si>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</si>
  <si>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</si>
  <si>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</si>
  <si>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</si>
  <si>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</si>
  <si>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</si>
  <si>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</si>
  <si>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</si>
  <si>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</si>
  <si>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</si>
  <si>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</si>
  <si>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</si>
  <si>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</si>
  <si>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</si>
  <si>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</si>
  <si>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</si>
  <si>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</si>
  <si>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</si>
  <si>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</si>
  <si>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</si>
  <si>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</si>
  <si>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</si>
  <si>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</si>
  <si>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</si>
  <si>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</si>
  <si>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</si>
  <si>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</si>
  <si>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</si>
  <si>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</si>
  <si>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</si>
  <si>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</si>
  <si>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</si>
  <si>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</si>
  <si>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</si>
  <si>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</si>
  <si>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</si>
  <si>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</si>
  <si>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</si>
  <si>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</si>
  <si>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</si>
  <si>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</si>
  <si>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</si>
  <si>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</si>
  <si>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</si>
  <si>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</si>
  <si>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</si>
  <si>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</si>
  <si>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</si>
  <si>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</si>
  <si>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</si>
  <si>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</si>
  <si>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</si>
  <si>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</si>
  <si>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</si>
  <si>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</si>
  <si>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</si>
  <si>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</si>
  <si>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</si>
  <si>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</si>
  <si>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</si>
  <si>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</si>
  <si>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</si>
  <si>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</si>
  <si>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</si>
  <si>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</si>
  <si>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</si>
  <si>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</si>
  <si>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</si>
  <si>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</si>
  <si>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</si>
  <si>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</si>
  <si>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</si>
  <si>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</si>
  <si>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</si>
  <si>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</si>
  <si>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</si>
  <si>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</si>
  <si>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</si>
  <si>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</si>
  <si>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</si>
  <si>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</si>
  <si>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</si>
  <si>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</si>
  <si>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</si>
  <si>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</si>
  <si>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</si>
  <si>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</si>
  <si>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</si>
  <si>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</si>
  <si>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</si>
  <si>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</si>
  <si>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</si>
  <si>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</si>
  <si>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</si>
  <si>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</si>
  <si>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</si>
  <si>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</si>
  <si>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</si>
  <si>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</si>
  <si>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</si>
  <si>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</si>
  <si>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</si>
  <si>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</si>
  <si>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</si>
  <si>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</si>
  <si>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</si>
  <si>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</si>
  <si>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</si>
  <si>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</si>
  <si>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</si>
  <si>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</si>
  <si>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</si>
  <si>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</si>
  <si>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</si>
  <si>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</si>
  <si>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</si>
  <si>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</si>
  <si>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</si>
  <si>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</si>
  <si>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</si>
  <si>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</si>
  <si>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</si>
  <si>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</si>
  <si>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</si>
  <si>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</si>
  <si>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</si>
  <si>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</si>
  <si>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</si>
  <si>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</si>
  <si>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</si>
  <si>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</si>
  <si>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</si>
  <si>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</si>
  <si>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</si>
  <si>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</si>
  <si>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</si>
  <si>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</si>
  <si>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</si>
  <si>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</si>
  <si>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</si>
  <si>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</si>
  <si>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</si>
  <si>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</si>
  <si>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</si>
  <si>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</si>
  <si>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</si>
  <si>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</si>
  <si>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</si>
  <si>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</si>
  <si>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</si>
  <si>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</si>
  <si>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</si>
  <si>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</si>
  <si>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</si>
  <si>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</si>
  <si>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</si>
  <si>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</si>
  <si>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</si>
  <si>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</si>
  <si>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</si>
  <si>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</si>
  <si>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</si>
  <si>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</si>
  <si>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</si>
  <si>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</si>
  <si>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</si>
  <si>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</si>
  <si>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</si>
  <si>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</si>
  <si>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</si>
  <si>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</si>
  <si>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</si>
  <si>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</si>
  <si>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</si>
  <si>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</si>
  <si>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</si>
  <si>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</si>
  <si>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</si>
  <si>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</si>
  <si>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</si>
  <si>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</si>
  <si>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</si>
  <si>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</si>
  <si>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</si>
  <si>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</si>
  <si>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</si>
  <si>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</si>
  <si>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</si>
  <si>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</si>
  <si>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</si>
  <si>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</si>
  <si>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</si>
  <si>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</si>
  <si>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</si>
  <si>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</si>
  <si>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</si>
  <si>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</si>
  <si>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</si>
  <si>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</si>
  <si>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</si>
  <si>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</si>
  <si>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</si>
  <si>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</si>
  <si>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</si>
  <si>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</si>
  <si>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</si>
  <si>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</si>
  <si>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</si>
  <si>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</si>
  <si>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</si>
  <si>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</si>
  <si>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</si>
  <si>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</si>
  <si>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</si>
  <si>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</si>
  <si>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</si>
  <si>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</si>
  <si>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</si>
  <si>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</si>
  <si>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</si>
  <si>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</si>
  <si>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</si>
  <si>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</si>
  <si>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</si>
  <si>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</si>
  <si>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</si>
  <si>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</si>
  <si>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</si>
  <si>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</si>
  <si>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</si>
  <si>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</si>
  <si>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</si>
  <si>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</si>
  <si>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</si>
  <si>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</si>
  <si>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</si>
  <si>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</si>
  <si>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</si>
  <si>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</si>
  <si>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</si>
  <si>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</si>
  <si>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</si>
  <si>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</si>
  <si>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</si>
  <si>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</si>
  <si>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</si>
  <si>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</si>
  <si>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</si>
  <si>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</si>
  <si>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</si>
  <si>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</si>
  <si>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</si>
  <si>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</si>
  <si>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</si>
  <si>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</si>
  <si>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</si>
  <si>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</si>
  <si>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</si>
  <si>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</si>
  <si>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</si>
  <si>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</si>
  <si>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</si>
  <si>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</si>
  <si>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</si>
  <si>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</si>
  <si>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</si>
  <si>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</si>
  <si>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</si>
  <si>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</si>
  <si>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</si>
  <si>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</si>
  <si>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</si>
  <si>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</si>
  <si>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</si>
  <si>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</si>
  <si>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</si>
  <si>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</si>
  <si>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</si>
  <si>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</si>
  <si>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</si>
  <si>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</si>
  <si>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</si>
  <si>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</si>
  <si>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</si>
  <si>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</si>
  <si>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</si>
  <si>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</si>
  <si>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</si>
  <si>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</si>
  <si>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</si>
  <si>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</si>
  <si>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</si>
  <si>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</si>
  <si>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</si>
  <si>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</si>
  <si>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</si>
  <si>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</si>
  <si>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</si>
  <si>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</si>
  <si>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</si>
  <si>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</si>
  <si>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</si>
  <si>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</si>
  <si>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</si>
  <si>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</si>
  <si>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</si>
  <si>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</si>
  <si>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</si>
  <si>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</si>
  <si>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</si>
  <si>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</si>
  <si>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</si>
  <si>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</si>
  <si>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</si>
  <si>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</si>
  <si>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</si>
  <si>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</si>
  <si>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</si>
  <si>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</si>
  <si>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</si>
  <si>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</si>
  <si>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</si>
  <si>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</si>
  <si>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</si>
  <si>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</si>
  <si>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</si>
  <si>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</si>
  <si>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</si>
  <si>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</si>
  <si>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</si>
  <si>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</si>
  <si>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</si>
  <si>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</si>
  <si>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</si>
  <si>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</si>
  <si>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</si>
  <si>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</si>
  <si>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</si>
  <si>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</si>
  <si>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</si>
  <si>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</si>
  <si>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</si>
  <si>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</si>
  <si>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</si>
  <si>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</si>
  <si>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</si>
  <si>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</si>
  <si>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</si>
  <si>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</si>
  <si>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</si>
  <si>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</si>
  <si>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</si>
  <si>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</si>
  <si>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</si>
  <si>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</si>
  <si>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</si>
  <si>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</si>
  <si>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</si>
  <si>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</si>
  <si>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</si>
  <si>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</si>
  <si>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</si>
  <si>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</si>
  <si>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</si>
  <si>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</si>
  <si>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</si>
  <si>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</si>
  <si>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</si>
  <si>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</si>
  <si>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</si>
  <si>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</si>
  <si>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</si>
  <si>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</si>
  <si>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</si>
  <si>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</si>
  <si>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</si>
  <si>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</si>
  <si>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</si>
  <si>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</si>
  <si>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</si>
  <si>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</si>
  <si>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</si>
  <si>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</si>
  <si>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</si>
  <si>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</si>
  <si>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</si>
  <si>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</si>
  <si>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</si>
  <si>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</si>
  <si>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</si>
  <si>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</si>
  <si>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</si>
  <si>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</si>
  <si>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</si>
  <si>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</si>
  <si>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</si>
  <si>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</si>
  <si>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</si>
  <si>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</si>
  <si>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</si>
  <si>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</si>
  <si>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</si>
  <si>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</si>
  <si>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</si>
  <si>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</si>
  <si>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</si>
  <si>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</si>
  <si>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</si>
  <si>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</si>
  <si>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</si>
  <si>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</si>
  <si>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</si>
  <si>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</si>
  <si>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</si>
  <si>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</si>
  <si>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</si>
  <si>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</si>
  <si>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</si>
  <si>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</si>
  <si>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</si>
  <si>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</si>
  <si>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</si>
  <si>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</si>
  <si>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</si>
  <si>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</si>
  <si>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</si>
  <si>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</si>
  <si>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</si>
  <si>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</si>
  <si>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</si>
  <si>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</si>
  <si>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</si>
  <si>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</si>
  <si>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</si>
  <si>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</si>
  <si>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</si>
  <si>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</si>
  <si>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</si>
  <si>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</si>
  <si>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</si>
  <si>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</si>
  <si>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</si>
  <si>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</si>
  <si>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</si>
  <si>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</si>
  <si>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</si>
  <si>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</si>
  <si>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</si>
  <si>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</si>
  <si>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</si>
  <si>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</si>
  <si>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</si>
  <si>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</si>
  <si>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</si>
  <si>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</si>
  <si>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</si>
  <si>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</si>
  <si>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</si>
  <si>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</si>
  <si>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</si>
  <si>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</si>
  <si>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</si>
  <si>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</si>
  <si>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</si>
  <si>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</si>
  <si>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</si>
  <si>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</si>
  <si>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</si>
  <si>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</si>
  <si>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</si>
  <si>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</si>
  <si>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</si>
  <si>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</si>
  <si>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</si>
  <si>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</si>
  <si>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</si>
  <si>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</si>
  <si>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</si>
  <si>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</si>
  <si>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</si>
  <si>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</si>
  <si>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</si>
  <si>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</si>
  <si>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</si>
  <si>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</si>
  <si>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</si>
  <si>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</si>
  <si>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</si>
  <si>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</si>
  <si>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</si>
  <si>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</si>
  <si>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</si>
  <si>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</si>
  <si>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</si>
  <si>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</si>
  <si>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</si>
  <si>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</si>
  <si>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</si>
  <si>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</si>
  <si>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</si>
  <si>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</si>
  <si>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</si>
  <si>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</si>
  <si>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</si>
  <si>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</si>
  <si>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</si>
  <si>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</si>
  <si>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</si>
  <si>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</si>
  <si>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</si>
  <si>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</si>
  <si>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</si>
  <si>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</si>
  <si>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</si>
  <si>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</si>
  <si>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</si>
  <si>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</si>
  <si>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</si>
  <si>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</si>
  <si>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</si>
  <si>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</si>
  <si>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</si>
  <si>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</si>
  <si>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</si>
  <si>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</si>
  <si>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</si>
  <si>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</si>
  <si>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</si>
  <si>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</si>
  <si>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</si>
  <si>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</si>
  <si>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</si>
  <si>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</si>
  <si>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</si>
  <si>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</si>
  <si>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</si>
  <si>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</si>
  <si>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</si>
  <si>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</si>
  <si>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</si>
  <si>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</si>
  <si>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</si>
  <si>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</si>
  <si>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</si>
  <si>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</si>
  <si>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</si>
  <si>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</si>
  <si>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</si>
  <si>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</si>
  <si>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</si>
  <si>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</si>
  <si>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</si>
  <si>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</si>
  <si>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</si>
  <si>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</si>
  <si>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</si>
  <si>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</si>
  <si>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</si>
  <si>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</si>
  <si>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</si>
  <si>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</si>
  <si>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</si>
  <si>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</si>
  <si>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</si>
  <si>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</si>
  <si>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</si>
  <si>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</si>
  <si>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</si>
  <si>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</si>
  <si>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</si>
  <si>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</si>
  <si>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</si>
  <si>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</si>
  <si>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</si>
  <si>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</si>
  <si>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</si>
  <si>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</si>
  <si>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</si>
  <si>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</si>
  <si>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</si>
  <si>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</si>
  <si>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</si>
  <si>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</si>
  <si>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</si>
  <si>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</si>
  <si>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</si>
  <si>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</si>
  <si>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</si>
  <si>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</si>
  <si>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</si>
  <si>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</si>
  <si>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</si>
  <si>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</si>
  <si>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</si>
  <si>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</si>
  <si>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</si>
  <si>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</si>
  <si>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</si>
  <si>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</si>
  <si>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</si>
  <si>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</si>
  <si>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</si>
  <si>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</si>
  <si>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</si>
  <si>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</si>
  <si>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</si>
  <si>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</si>
  <si>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</si>
  <si>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</si>
  <si>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</si>
  <si>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</si>
  <si>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</si>
  <si>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</si>
  <si>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</si>
  <si>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</si>
  <si>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</si>
  <si>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</si>
  <si>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</si>
  <si>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</si>
  <si>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</si>
  <si>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</si>
  <si>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</si>
  <si>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</si>
  <si>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</si>
  <si>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</si>
  <si>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</si>
  <si>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</si>
  <si>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</si>
  <si>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</si>
  <si>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</si>
  <si>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</si>
  <si>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</si>
  <si>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</si>
  <si>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</si>
  <si>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</si>
  <si>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</si>
  <si>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</si>
  <si>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</si>
  <si>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</si>
  <si>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</si>
  <si>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</si>
  <si>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</si>
  <si>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</si>
  <si>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</si>
  <si>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</si>
  <si>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</si>
  <si>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</si>
  <si>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</si>
  <si>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</si>
  <si>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</si>
  <si>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</si>
  <si>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</si>
  <si>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</si>
  <si>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</si>
  <si>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</si>
  <si>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</si>
  <si>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</si>
  <si>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</si>
  <si>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</si>
  <si>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</si>
  <si>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</si>
  <si>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</si>
  <si>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</si>
  <si>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</si>
  <si>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</si>
  <si>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</si>
  <si>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</si>
  <si>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</si>
  <si>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</si>
  <si>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</si>
  <si>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</si>
  <si>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</si>
  <si>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</si>
  <si>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</si>
  <si>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</si>
  <si>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</si>
  <si>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</si>
  <si>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</si>
  <si>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</si>
  <si>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</si>
  <si>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</si>
  <si>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</si>
  <si>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</si>
  <si>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</si>
  <si>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</si>
  <si>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</si>
  <si>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</si>
  <si>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</si>
  <si>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</si>
  <si>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</si>
  <si>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</si>
  <si>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</si>
  <si>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</si>
  <si>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</si>
  <si>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</si>
  <si>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</si>
  <si>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</si>
  <si>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</si>
  <si>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</si>
  <si>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</si>
  <si>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</si>
  <si>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</si>
  <si>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</si>
  <si>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</si>
  <si>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</si>
  <si>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</si>
  <si>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</si>
  <si>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</si>
  <si>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</si>
  <si>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</si>
  <si>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</si>
  <si>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</si>
  <si>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</si>
  <si>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</si>
  <si>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</si>
  <si>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</si>
  <si>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</si>
  <si>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</si>
  <si>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</si>
  <si>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</si>
  <si>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</si>
  <si>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</si>
  <si>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</si>
  <si>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</si>
  <si>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</si>
  <si>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</si>
  <si>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</si>
  <si>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</si>
  <si>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</si>
  <si>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</si>
  <si>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</si>
  <si>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</si>
  <si>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</si>
  <si>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</si>
  <si>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</si>
  <si>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</si>
  <si>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</si>
  <si>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</si>
  <si>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</si>
  <si>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</si>
  <si>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</si>
  <si>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</si>
  <si>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</si>
  <si>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</si>
  <si>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</si>
  <si>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</si>
  <si>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</si>
  <si>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</si>
  <si>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</si>
  <si>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</si>
  <si>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</si>
  <si>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</si>
  <si>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</si>
  <si>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</si>
  <si>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</si>
  <si>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</si>
  <si>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</si>
  <si>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</si>
  <si>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</si>
  <si>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</si>
  <si>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</si>
  <si>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</si>
  <si>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</si>
  <si>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</si>
  <si>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</si>
  <si>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</si>
  <si>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</si>
  <si>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</si>
  <si>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</si>
  <si>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</si>
  <si>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</si>
  <si>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</si>
  <si>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</si>
  <si>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</si>
  <si>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</si>
  <si>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</si>
  <si>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</si>
  <si>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</si>
  <si>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</si>
  <si>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</si>
  <si>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</si>
  <si>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</si>
  <si>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</si>
  <si>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</si>
  <si>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</si>
  <si>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</si>
  <si>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</si>
  <si>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</si>
  <si>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</si>
  <si>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</si>
  <si>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</si>
  <si>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</si>
  <si>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</si>
  <si>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</si>
  <si>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</si>
  <si>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</si>
  <si>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</si>
  <si>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</si>
  <si>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</si>
  <si>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</si>
  <si>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</si>
  <si>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</si>
  <si>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</si>
  <si>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</si>
  <si>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</si>
  <si>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</si>
  <si>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</si>
  <si>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</si>
  <si>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</si>
  <si>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</si>
  <si>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</si>
  <si>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</si>
  <si>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</si>
  <si>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</si>
  <si>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</si>
  <si>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</si>
  <si>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</si>
  <si>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</si>
  <si>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</si>
  <si>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</si>
  <si>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</si>
  <si>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</si>
  <si>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</si>
  <si>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</si>
  <si>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</si>
  <si>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</si>
  <si>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</si>
  <si>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</si>
  <si>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</si>
  <si>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</si>
  <si>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</si>
  <si>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</si>
  <si>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</si>
  <si>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</si>
  <si>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</si>
  <si>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</si>
  <si>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</si>
  <si>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</si>
  <si>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</si>
  <si>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</si>
  <si>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</si>
  <si>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</si>
  <si>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</si>
  <si>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</si>
  <si>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</si>
  <si>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</si>
  <si>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</si>
  <si>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</si>
  <si>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</si>
  <si>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</si>
  <si>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</si>
  <si>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</si>
  <si>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</si>
  <si>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</si>
  <si>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</si>
  <si>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</si>
  <si>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</si>
  <si>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</si>
  <si>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</si>
  <si>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</si>
  <si>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</si>
  <si>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</si>
  <si>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</si>
  <si>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</si>
  <si>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</si>
  <si>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</si>
  <si>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</si>
  <si>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</si>
  <si>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</si>
  <si>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</si>
  <si>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</si>
  <si>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</si>
  <si>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</si>
  <si>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</si>
  <si>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</si>
  <si>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</si>
  <si>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</si>
  <si>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</si>
  <si>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</si>
  <si>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</si>
  <si>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</si>
  <si>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</si>
  <si>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</si>
  <si>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</si>
  <si>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</si>
  <si>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</si>
  <si>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</si>
  <si>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</si>
  <si>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</si>
  <si>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</si>
  <si>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</si>
  <si>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</si>
  <si>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</si>
  <si>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</si>
  <si>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</si>
  <si>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</si>
  <si>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</si>
  <si>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</si>
  <si>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</si>
  <si>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</si>
  <si>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</si>
  <si>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</si>
  <si>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</si>
  <si>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</si>
  <si>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</si>
  <si>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</si>
  <si>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</si>
  <si>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</si>
  <si>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</si>
  <si>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</si>
  <si>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</si>
  <si>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</si>
  <si>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</si>
  <si>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</si>
  <si>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</si>
  <si>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</si>
  <si>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</si>
  <si>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</si>
  <si>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</si>
  <si>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</si>
  <si>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</si>
  <si>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</si>
  <si>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</si>
  <si>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</si>
  <si>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</si>
  <si>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</si>
  <si>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</si>
  <si>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</si>
  <si>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</si>
  <si>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</si>
  <si>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</si>
  <si>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</si>
  <si>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</si>
  <si>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</si>
  <si>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</si>
  <si>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</si>
  <si>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</si>
  <si>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</si>
  <si>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</si>
  <si>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</si>
  <si>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</si>
  <si>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</si>
  <si>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</si>
  <si>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</si>
  <si>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</si>
  <si>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</si>
  <si>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</si>
  <si>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</si>
  <si>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</si>
  <si>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</si>
  <si>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</si>
  <si>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</si>
  <si>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</si>
  <si>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</si>
  <si>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</si>
  <si>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</si>
  <si>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</si>
  <si>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</si>
  <si>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</si>
  <si>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</si>
  <si>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</si>
  <si>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</si>
  <si>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</si>
  <si>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</si>
  <si>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</si>
  <si>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</si>
  <si>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</si>
  <si>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</si>
  <si>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</si>
  <si>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</si>
  <si>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</si>
  <si>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</si>
  <si>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</si>
  <si>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</si>
  <si>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</si>
  <si>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</si>
  <si>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</si>
  <si>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</si>
  <si>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</si>
  <si>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</si>
  <si>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</si>
  <si>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</si>
  <si>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</si>
  <si>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</si>
  <si>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</si>
  <si>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</si>
  <si>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</si>
  <si>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</si>
  <si>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</si>
  <si>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</si>
  <si>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</si>
  <si>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</si>
  <si>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</si>
  <si>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</si>
  <si>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</si>
  <si>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</si>
  <si>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</si>
  <si>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</si>
  <si>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</si>
  <si>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</si>
  <si>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</si>
  <si>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</si>
  <si>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</si>
  <si>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</si>
  <si>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</si>
  <si>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</si>
  <si>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</si>
  <si>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</si>
  <si>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</si>
  <si>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</si>
  <si>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</si>
  <si>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</si>
  <si>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</si>
  <si>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</si>
  <si>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</si>
  <si>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</si>
  <si>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</si>
  <si>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</si>
  <si>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</si>
  <si>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</si>
  <si>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</si>
  <si>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</si>
  <si>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</si>
  <si>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</si>
  <si>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</si>
  <si>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</si>
  <si>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</si>
  <si>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</si>
  <si>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</si>
  <si>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</si>
  <si>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</si>
  <si>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</si>
  <si>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</si>
  <si>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</si>
  <si>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</si>
  <si>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</si>
  <si>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</si>
  <si>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</si>
  <si>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</si>
  <si>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</si>
  <si>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</si>
  <si>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</si>
  <si>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</si>
  <si>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</si>
  <si>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</si>
  <si>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</si>
  <si>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</si>
  <si>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</si>
  <si>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</si>
  <si>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</si>
  <si>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</si>
  <si>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</si>
  <si>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</si>
  <si>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</si>
  <si>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</si>
  <si>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</si>
  <si>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</si>
  <si>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</si>
  <si>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</si>
  <si>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</si>
  <si>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</si>
  <si>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</si>
  <si>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</si>
  <si>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</si>
  <si>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</si>
  <si>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</si>
  <si>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</si>
  <si>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</si>
  <si>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</si>
  <si>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</si>
  <si>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</si>
  <si>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</si>
  <si>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</si>
  <si>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</si>
  <si>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</si>
  <si>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</si>
  <si>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</si>
  <si>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</si>
  <si>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</si>
  <si>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</si>
  <si>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</si>
  <si>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</si>
  <si>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</si>
  <si>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</si>
  <si>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</si>
  <si>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</si>
  <si>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</si>
  <si>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</si>
  <si>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</si>
  <si>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</si>
  <si>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</si>
  <si>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</si>
  <si>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</si>
  <si>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</si>
  <si>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</si>
  <si>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</si>
  <si>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</si>
  <si>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</si>
  <si>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</si>
  <si>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</si>
  <si>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</si>
  <si>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</si>
  <si>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</si>
  <si>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</si>
  <si>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</si>
  <si>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</si>
  <si>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</si>
  <si>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</si>
  <si>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</si>
  <si>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</si>
  <si>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</si>
  <si>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</si>
  <si>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</si>
  <si>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</si>
  <si>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</si>
  <si>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</si>
  <si>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</si>
  <si>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</si>
  <si>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</si>
  <si>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</si>
  <si>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</si>
  <si>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</si>
  <si>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</si>
  <si>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</si>
  <si>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</si>
  <si>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</si>
  <si>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</si>
  <si>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</si>
  <si>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</si>
  <si>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</si>
  <si>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</si>
  <si>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</si>
  <si>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</si>
  <si>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</si>
  <si>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</si>
  <si>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</si>
  <si>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</si>
  <si>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</si>
  <si>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</si>
  <si>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</si>
  <si>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</si>
  <si>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</si>
  <si>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</si>
  <si>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</si>
  <si>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</si>
  <si>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</si>
  <si>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</si>
  <si>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</si>
  <si>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</si>
  <si>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</si>
  <si>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</si>
  <si>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</si>
  <si>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</si>
  <si>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</si>
  <si>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</si>
  <si>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</si>
  <si>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</si>
  <si>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</si>
  <si>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</si>
  <si>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</si>
  <si>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</si>
  <si>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</si>
  <si>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</si>
  <si>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</si>
  <si>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</si>
  <si>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</si>
  <si>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</si>
  <si>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</si>
  <si>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</si>
  <si>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</si>
  <si>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</si>
  <si>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</si>
  <si>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</si>
  <si>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</si>
  <si>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</si>
  <si>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</si>
  <si>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</si>
  <si>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</si>
  <si>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</si>
  <si>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</si>
  <si>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</si>
  <si>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</si>
  <si>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</si>
  <si>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</si>
  <si>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</si>
  <si>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</si>
  <si>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</si>
  <si>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</si>
  <si>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</si>
  <si>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</si>
  <si>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</si>
  <si>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</si>
  <si>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</si>
  <si>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</si>
  <si>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</si>
  <si>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</si>
  <si>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</si>
  <si>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</si>
  <si>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</si>
  <si>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</si>
  <si>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</si>
  <si>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</si>
  <si>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</si>
  <si>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</si>
  <si>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</si>
  <si>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</si>
  <si>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</si>
  <si>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</si>
  <si>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</si>
  <si>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</si>
  <si>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</si>
  <si>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</si>
  <si>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</si>
  <si>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</si>
  <si>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</si>
  <si>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</si>
  <si>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</si>
  <si>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</si>
  <si>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</si>
  <si>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</si>
  <si>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</si>
  <si>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</si>
  <si>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</si>
  <si>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</si>
  <si>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</si>
  <si>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</si>
  <si>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</si>
  <si>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</si>
  <si>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</si>
  <si>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</si>
  <si>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</si>
  <si>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</si>
  <si>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</si>
  <si>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</si>
  <si>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</si>
  <si>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</si>
  <si>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</si>
  <si>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</si>
  <si>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</si>
  <si>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</si>
  <si>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</si>
  <si>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</si>
  <si>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</si>
  <si>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</si>
  <si>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</si>
  <si>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</si>
  <si>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</si>
  <si>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</si>
  <si>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</si>
  <si>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</si>
  <si>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</si>
  <si>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</si>
  <si>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</si>
  <si>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</si>
  <si>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</si>
  <si>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</si>
  <si>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</si>
  <si>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</si>
  <si>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</si>
  <si>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</si>
  <si>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</si>
  <si>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</si>
  <si>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</si>
  <si>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</si>
  <si>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</si>
  <si>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</si>
  <si>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</si>
  <si>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</si>
  <si>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</si>
  <si>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</si>
  <si>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</si>
  <si>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</si>
  <si>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</si>
  <si>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</si>
  <si>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</si>
  <si>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</si>
  <si>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</si>
  <si>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</si>
  <si>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</si>
  <si>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</si>
  <si>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</si>
  <si>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</si>
  <si>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</si>
  <si>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</si>
  <si>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</si>
  <si>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</si>
  <si>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</si>
  <si>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</si>
  <si>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</si>
  <si>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</si>
  <si>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</si>
  <si>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</si>
  <si>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</si>
  <si>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</si>
  <si>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</si>
  <si>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</si>
  <si>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</si>
  <si>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</si>
  <si>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</si>
  <si>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</si>
  <si>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</si>
  <si>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</si>
  <si>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</si>
  <si>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</si>
  <si>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</si>
  <si>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</si>
  <si>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</si>
  <si>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</si>
  <si>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</si>
  <si>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</si>
  <si>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</si>
  <si>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</si>
  <si>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</si>
  <si>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</si>
  <si>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</si>
  <si>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</si>
  <si>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</si>
  <si>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</si>
  <si>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</si>
  <si>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</si>
  <si>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</si>
  <si>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</si>
  <si>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</si>
  <si>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</si>
  <si>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</si>
  <si>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</si>
  <si>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</si>
  <si>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</si>
  <si>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</si>
  <si>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</si>
  <si>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</si>
  <si>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</si>
  <si>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</si>
  <si>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</si>
  <si>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</si>
  <si>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</si>
  <si>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</si>
  <si>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</si>
  <si>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</si>
  <si>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</si>
  <si>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</si>
  <si>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</si>
  <si>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</si>
  <si>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</si>
  <si>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</si>
  <si>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</si>
  <si>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</si>
  <si>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</si>
  <si>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</si>
  <si>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</si>
  <si>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</si>
  <si>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</si>
  <si>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</si>
  <si>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</si>
  <si>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</si>
  <si>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</si>
  <si>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</si>
  <si>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</si>
  <si>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</si>
  <si>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</si>
  <si>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</si>
  <si>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</si>
  <si>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</si>
  <si>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</si>
  <si>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</si>
  <si>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</si>
  <si>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</si>
  <si>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</si>
  <si>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</si>
  <si>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</si>
  <si>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</si>
  <si>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</si>
  <si>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</si>
  <si>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</si>
  <si>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</si>
  <si>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</si>
  <si>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</si>
  <si>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</si>
  <si>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</si>
  <si>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</si>
  <si>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</si>
  <si>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</si>
  <si>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</si>
  <si>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</si>
  <si>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</si>
  <si>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</si>
  <si>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</si>
  <si>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</si>
  <si>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</si>
  <si>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</si>
  <si>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</si>
  <si>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</si>
  <si>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</si>
  <si>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</si>
  <si>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</si>
  <si>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</si>
  <si>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</si>
  <si>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</si>
  <si>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</si>
  <si>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</si>
  <si>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</si>
  <si>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</si>
  <si>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</si>
  <si>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</si>
  <si>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</si>
  <si>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</si>
  <si>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</si>
  <si>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</si>
  <si>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</si>
  <si>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</si>
  <si>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</si>
  <si>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</si>
  <si>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</si>
  <si>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</si>
  <si>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</si>
  <si>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</si>
  <si>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</si>
  <si>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</si>
  <si>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</si>
  <si>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</si>
  <si>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</si>
  <si>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</si>
  <si>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</si>
  <si>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</si>
  <si>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</si>
  <si>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</si>
  <si>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</si>
  <si>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</si>
  <si>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</si>
  <si>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</si>
  <si>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</si>
  <si>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</si>
  <si>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</si>
  <si>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</si>
  <si>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</si>
  <si>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</si>
  <si>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</si>
  <si>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</si>
  <si>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</si>
  <si>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</si>
  <si>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</si>
  <si>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</si>
  <si>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</si>
  <si>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</si>
  <si>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</si>
  <si>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</si>
  <si>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</si>
  <si>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</si>
  <si>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</si>
  <si>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</si>
  <si>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</si>
  <si>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</si>
  <si>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</si>
  <si>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</si>
  <si>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</si>
  <si>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</si>
  <si>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</si>
  <si>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</si>
  <si>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</si>
  <si>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</si>
  <si>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</si>
  <si>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</si>
  <si>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</si>
  <si>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</si>
  <si>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</si>
  <si>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</si>
  <si>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</si>
  <si>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</si>
  <si>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</si>
  <si>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</si>
  <si>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</si>
  <si>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</si>
  <si>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</si>
  <si>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</si>
  <si>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</si>
  <si>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</si>
  <si>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</si>
  <si>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</si>
  <si>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</si>
  <si>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</si>
  <si>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</si>
  <si>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</si>
  <si>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</si>
  <si>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</si>
  <si>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</si>
  <si>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</si>
  <si>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</si>
  <si>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</si>
  <si>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</si>
  <si>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</si>
  <si>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</si>
  <si>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</si>
  <si>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</si>
  <si>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</si>
  <si>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</si>
  <si>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</si>
  <si>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</si>
  <si>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</si>
  <si>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</si>
  <si>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</si>
  <si>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</si>
  <si>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</si>
  <si>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</si>
  <si>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</si>
  <si>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</si>
  <si>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</si>
  <si>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</si>
  <si>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</si>
  <si>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</si>
  <si>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</si>
  <si>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</si>
  <si>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</si>
  <si>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</si>
  <si>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</si>
  <si>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</si>
  <si>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</si>
  <si>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</si>
  <si>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</si>
  <si>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</si>
  <si>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</si>
  <si>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</si>
  <si>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</si>
  <si>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</si>
  <si>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</si>
  <si>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</si>
  <si>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</si>
  <si>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</si>
  <si>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</si>
  <si>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</si>
  <si>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</si>
  <si>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</si>
  <si>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</si>
  <si>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</si>
  <si>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</si>
  <si>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</si>
  <si>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</si>
  <si>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</si>
  <si>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</si>
  <si>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</si>
  <si>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</si>
  <si>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</si>
  <si>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</si>
  <si>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</si>
  <si>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</si>
  <si>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</si>
  <si>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</si>
  <si>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</si>
  <si>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</si>
  <si>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</si>
  <si>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</si>
  <si>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</si>
  <si>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</si>
  <si>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</si>
  <si>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</si>
  <si>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</si>
  <si>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</si>
  <si>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</si>
  <si>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</si>
  <si>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</si>
  <si>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</si>
  <si>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</si>
  <si>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</si>
  <si>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</si>
  <si>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</si>
  <si>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</si>
  <si>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</si>
  <si>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</si>
  <si>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</si>
  <si>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</si>
  <si>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</si>
  <si>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</si>
  <si>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</si>
  <si>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</si>
  <si>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</si>
  <si>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</si>
  <si>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</si>
  <si>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</si>
  <si>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</si>
  <si>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</si>
  <si>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</si>
  <si>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</si>
  <si>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</si>
  <si>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</si>
  <si>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</si>
  <si>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</si>
  <si>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</si>
  <si>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</si>
  <si>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</si>
  <si>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</si>
  <si>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</si>
  <si>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</si>
  <si>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</si>
  <si>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</si>
  <si>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</si>
  <si>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</si>
  <si>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</si>
  <si>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</si>
  <si>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</si>
  <si>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</si>
  <si>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</si>
  <si>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</si>
  <si>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</si>
  <si>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</si>
  <si>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</si>
  <si>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</si>
  <si>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</si>
  <si>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</si>
  <si>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</si>
  <si>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</si>
  <si>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</si>
  <si>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</si>
  <si>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</si>
  <si>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</si>
  <si>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</si>
  <si>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</si>
  <si>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</si>
  <si>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</si>
  <si>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</si>
  <si>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</si>
  <si>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</si>
  <si>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</si>
  <si>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</si>
  <si>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</si>
  <si>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</si>
  <si>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</si>
  <si>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</si>
  <si>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</si>
  <si>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</si>
  <si>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</si>
  <si>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</si>
  <si>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</si>
  <si>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</si>
  <si>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</si>
  <si>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</si>
  <si>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</si>
  <si>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</si>
  <si>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</si>
  <si>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</si>
  <si>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</si>
  <si>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</si>
  <si>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</si>
  <si>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</si>
  <si>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</si>
  <si>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</si>
  <si>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</si>
  <si>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</si>
  <si>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</si>
  <si>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</si>
  <si>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</si>
  <si>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</si>
  <si>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</si>
  <si>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</si>
  <si>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</si>
  <si>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</si>
  <si>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</si>
  <si>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</si>
  <si>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</si>
  <si>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</si>
  <si>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</si>
  <si>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</si>
  <si>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</si>
  <si>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</si>
  <si>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</si>
  <si>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</si>
  <si>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</si>
  <si>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</si>
  <si>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</si>
  <si>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</si>
  <si>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</si>
  <si>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</si>
  <si>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</si>
  <si>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</si>
  <si>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</si>
  <si>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</si>
  <si>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</si>
  <si>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</si>
  <si>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</si>
  <si>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</si>
  <si>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</si>
  <si>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</si>
  <si>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</si>
  <si>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</si>
  <si>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</si>
  <si>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</si>
  <si>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</si>
  <si>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</si>
  <si>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</si>
  <si>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</si>
  <si>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</si>
  <si>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</si>
  <si>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</si>
  <si>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</si>
  <si>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</si>
  <si>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</si>
  <si>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</si>
  <si>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</si>
  <si>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</si>
  <si>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</si>
  <si>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</si>
  <si>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</si>
  <si>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</si>
  <si>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</si>
  <si>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</si>
  <si>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</si>
  <si>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</si>
  <si>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</si>
  <si>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</si>
  <si>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</si>
  <si>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</si>
  <si>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</si>
  <si>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</si>
  <si>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</si>
  <si>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</si>
  <si>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</si>
  <si>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</si>
  <si>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</si>
  <si>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</si>
  <si>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</si>
  <si>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</si>
  <si>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</si>
  <si>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</si>
  <si>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</si>
  <si>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</si>
  <si>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</si>
  <si>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</si>
  <si>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</si>
  <si>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</si>
  <si>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</si>
  <si>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</si>
  <si>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</si>
  <si>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</si>
  <si>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</si>
  <si>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</si>
  <si>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</si>
  <si>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</si>
  <si>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</si>
  <si>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</si>
  <si>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</si>
  <si>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</si>
  <si>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</si>
  <si>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</si>
  <si>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</si>
  <si>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</si>
  <si>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</si>
  <si>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</si>
  <si>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</si>
  <si>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</si>
  <si>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</si>
  <si>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</si>
  <si>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</si>
  <si>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</si>
  <si>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</si>
  <si>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</si>
  <si>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</si>
  <si>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</si>
  <si>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</si>
  <si>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</si>
  <si>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</si>
  <si>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</si>
  <si>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</si>
  <si>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</si>
  <si>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</si>
  <si>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</si>
  <si>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</si>
  <si>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</si>
  <si>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</si>
  <si>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</si>
  <si>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</si>
  <si>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</si>
  <si>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</si>
  <si>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</si>
  <si>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</si>
  <si>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</si>
  <si>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</si>
  <si>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</si>
  <si>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</si>
  <si>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</si>
  <si>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</si>
  <si>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</si>
  <si>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</si>
  <si>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</si>
  <si>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</si>
  <si>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</si>
  <si>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</si>
  <si>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</si>
  <si>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</si>
  <si>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</si>
  <si>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</si>
  <si>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</si>
  <si>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</si>
  <si>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</si>
  <si>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</si>
  <si>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</si>
  <si>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</si>
  <si>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</si>
  <si>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</si>
  <si>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</si>
  <si>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</si>
  <si>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</si>
  <si>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</si>
  <si>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</si>
  <si>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</si>
  <si>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</si>
  <si>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</si>
  <si>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</si>
  <si>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</si>
  <si>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</si>
  <si>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</si>
  <si>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</si>
  <si>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</si>
  <si>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</si>
  <si>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</si>
  <si>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</si>
  <si>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</si>
  <si>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</si>
  <si>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</si>
  <si>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</si>
  <si>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</si>
  <si>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</si>
  <si>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</si>
  <si>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</si>
  <si>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</si>
  <si>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</si>
  <si>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</si>
  <si>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</si>
  <si>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</si>
  <si>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</si>
  <si>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</si>
  <si>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</si>
  <si>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</si>
  <si>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</si>
  <si>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</si>
  <si>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</si>
  <si>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</si>
  <si>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</si>
  <si>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</si>
  <si>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</si>
  <si>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</si>
  <si>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</si>
  <si>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</si>
  <si>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</si>
  <si>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</si>
  <si>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</si>
  <si>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</si>
  <si>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</si>
  <si>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</si>
  <si>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</si>
  <si>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</si>
  <si>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</si>
  <si>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</si>
  <si>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</si>
  <si>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</si>
  <si>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</si>
  <si>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</si>
  <si>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</si>
  <si>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</si>
  <si>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</si>
  <si>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</si>
  <si>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</si>
  <si>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</si>
  <si>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</si>
  <si>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</si>
  <si>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</si>
  <si>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</si>
  <si>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</si>
  <si>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</si>
  <si>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</si>
  <si>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</si>
  <si>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</si>
  <si>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</si>
  <si>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</si>
  <si>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</si>
  <si>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</si>
  <si>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</si>
  <si>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</si>
  <si>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</si>
  <si>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</si>
  <si>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</si>
  <si>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</si>
  <si>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</si>
  <si>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</si>
  <si>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</si>
  <si>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</si>
  <si>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</si>
  <si>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</si>
  <si>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</si>
  <si>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</si>
  <si>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</si>
  <si>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</si>
  <si>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</si>
  <si>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</si>
  <si>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</si>
  <si>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</si>
  <si>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</si>
  <si>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</si>
  <si>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</si>
  <si>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</si>
  <si>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</si>
  <si>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</si>
  <si>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</si>
  <si>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</si>
  <si>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</si>
  <si>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</si>
  <si>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</si>
  <si>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</si>
  <si>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</si>
  <si>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</si>
  <si>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</si>
  <si>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</si>
  <si>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</si>
  <si>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</si>
  <si>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</si>
  <si>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</si>
  <si>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</si>
  <si>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</si>
  <si>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</si>
  <si>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</si>
  <si>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</si>
  <si>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</si>
  <si>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</si>
  <si>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</si>
  <si>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</si>
  <si>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</si>
  <si>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</si>
  <si>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</si>
  <si>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</si>
  <si>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</si>
  <si>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</si>
  <si>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</si>
  <si>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</si>
  <si>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</si>
  <si>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</si>
  <si>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</si>
  <si>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</si>
  <si>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</si>
  <si>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</si>
  <si>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</si>
  <si>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</si>
  <si>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</si>
  <si>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</si>
  <si>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</si>
  <si>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</si>
  <si>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</si>
  <si>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</si>
  <si>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</si>
  <si>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</si>
  <si>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</si>
  <si>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</si>
  <si>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</si>
  <si>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</si>
  <si>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</si>
  <si>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</si>
  <si>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</si>
  <si>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</si>
  <si>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</si>
  <si>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</si>
  <si>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</si>
  <si>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</si>
  <si>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</si>
  <si>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</si>
  <si>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</si>
  <si>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</si>
  <si>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</si>
  <si>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</si>
  <si>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</si>
  <si>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</si>
  <si>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</si>
  <si>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</si>
  <si>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</si>
  <si>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</si>
  <si>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</si>
  <si>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</si>
  <si>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</si>
  <si>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</si>
  <si>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</si>
  <si>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</si>
  <si>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</si>
  <si>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</si>
  <si>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</si>
  <si>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</si>
  <si>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</si>
  <si>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</si>
  <si>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</si>
  <si>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</si>
  <si>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</si>
  <si>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</si>
  <si>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</si>
  <si>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</si>
  <si>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</si>
  <si>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</si>
  <si>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</si>
  <si>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</si>
  <si>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</si>
  <si>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</si>
  <si>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</si>
  <si>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</si>
  <si>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</si>
  <si>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</si>
  <si>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</si>
  <si>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</si>
  <si>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</si>
  <si>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</si>
  <si>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</si>
  <si>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</si>
  <si>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</si>
  <si>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</si>
  <si>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</si>
  <si>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</si>
  <si>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</si>
  <si>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</si>
  <si>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</si>
  <si>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</si>
  <si>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</si>
  <si>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</si>
  <si>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</si>
  <si>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</si>
  <si>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</si>
  <si>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</si>
  <si>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</si>
  <si>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</si>
  <si>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</si>
  <si>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</si>
  <si>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</si>
  <si>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</si>
  <si>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</si>
  <si>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</si>
  <si>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</si>
  <si>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</si>
  <si>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</si>
  <si>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</si>
  <si>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</si>
  <si>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</si>
  <si>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</si>
  <si>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</si>
  <si>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</si>
  <si>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</si>
  <si>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</si>
  <si>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</si>
  <si>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</si>
  <si>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</si>
  <si>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</si>
  <si>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</si>
  <si>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</si>
  <si>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</si>
  <si>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</si>
  <si>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</si>
  <si>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</si>
  <si>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</si>
  <si>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</si>
  <si>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</si>
  <si>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</si>
  <si>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</si>
  <si>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</si>
  <si>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</si>
  <si>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</si>
  <si>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</si>
  <si>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</si>
  <si>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</si>
  <si>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</si>
  <si>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</si>
  <si>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</si>
  <si>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</si>
  <si>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</si>
  <si>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</si>
  <si>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</si>
  <si>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</si>
  <si>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</si>
  <si>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</si>
  <si>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</si>
  <si>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</si>
  <si>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</si>
  <si>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</si>
  <si>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</si>
  <si>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</si>
  <si>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</si>
  <si>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</si>
  <si>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</si>
  <si>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</si>
  <si>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</si>
  <si>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</si>
  <si>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</si>
  <si>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</si>
  <si>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</si>
  <si>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</si>
  <si>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</si>
  <si>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</si>
  <si>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</si>
  <si>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</si>
  <si>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</si>
  <si>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</si>
  <si>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</si>
  <si>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</si>
  <si>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</si>
  <si>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</si>
  <si>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</si>
  <si>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</si>
  <si>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</si>
  <si>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</si>
  <si>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</si>
  <si>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</si>
  <si>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</si>
  <si>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</si>
  <si>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</si>
  <si>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</si>
  <si>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</si>
  <si>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</si>
  <si>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</si>
  <si>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</si>
  <si>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</si>
  <si>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</si>
  <si>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</si>
  <si>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</si>
  <si>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</si>
  <si>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</si>
  <si>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</si>
  <si>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</si>
  <si>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</si>
  <si>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</si>
  <si>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</si>
  <si>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</si>
  <si>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</si>
  <si>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</si>
  <si>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</si>
  <si>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</si>
  <si>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</si>
  <si>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</si>
  <si>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</si>
  <si>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</si>
  <si>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</si>
  <si>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</si>
  <si>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</si>
  <si>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</si>
  <si>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</si>
  <si>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</si>
  <si>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</si>
  <si>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</si>
  <si>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</si>
  <si>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</si>
  <si>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</si>
  <si>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</si>
  <si>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</si>
  <si>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</si>
  <si>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</si>
  <si>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</si>
  <si>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</si>
  <si>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</si>
  <si>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</si>
  <si>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</si>
  <si>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</si>
  <si>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</si>
  <si>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</si>
  <si>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</si>
  <si>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</si>
  <si>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</si>
  <si>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</si>
  <si>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</si>
  <si>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</si>
  <si>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</si>
  <si>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</si>
  <si>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</si>
  <si>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</si>
  <si>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</si>
  <si>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</si>
  <si>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</si>
  <si>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</si>
  <si>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</si>
  <si>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</si>
  <si>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</si>
  <si>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</si>
  <si>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</si>
  <si>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</si>
  <si>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</si>
  <si>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</si>
  <si>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</si>
  <si>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</si>
  <si>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</si>
  <si>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</si>
  <si>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</si>
  <si>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</si>
  <si>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</si>
  <si>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</si>
  <si>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</si>
  <si>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</si>
  <si>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</si>
  <si>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</si>
  <si>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</si>
  <si>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</si>
  <si>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</si>
  <si>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</si>
  <si>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</si>
  <si>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</si>
  <si>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</si>
  <si>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</si>
  <si>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</si>
  <si>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</si>
  <si>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</si>
  <si>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</si>
  <si>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</si>
  <si>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</si>
  <si>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</si>
  <si>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</si>
  <si>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</si>
  <si>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</si>
  <si>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</si>
  <si>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</si>
  <si>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</si>
  <si>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</si>
  <si>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</si>
  <si>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</si>
  <si>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</si>
  <si>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</si>
  <si>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</si>
  <si>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</si>
  <si>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</si>
  <si>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</si>
  <si>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</si>
  <si>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</si>
  <si>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</si>
  <si>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</si>
  <si>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</si>
  <si>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</si>
  <si>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</si>
  <si>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</si>
  <si>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</si>
  <si>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</si>
  <si>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</si>
  <si>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</si>
  <si>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</si>
  <si>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</si>
  <si>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</si>
  <si>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</si>
  <si>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</si>
  <si>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</si>
  <si>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</si>
  <si>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</si>
  <si>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</si>
  <si>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</si>
  <si>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</si>
  <si>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</si>
  <si>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</si>
  <si>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</si>
  <si>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</si>
  <si>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</si>
  <si>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</si>
  <si>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</si>
  <si>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</si>
  <si>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</si>
  <si>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</si>
  <si>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</si>
  <si>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</si>
  <si>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</si>
  <si>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</si>
  <si>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</si>
  <si>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</si>
  <si>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</si>
  <si>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</si>
  <si>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</si>
  <si>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</si>
  <si>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</si>
  <si>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</si>
  <si>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</si>
  <si>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</si>
  <si>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</si>
  <si>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</si>
  <si>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</si>
  <si>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</si>
  <si>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</si>
  <si>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</si>
  <si>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</si>
  <si>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</si>
  <si>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</si>
  <si>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</si>
  <si>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</si>
  <si>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</si>
  <si>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</si>
  <si>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</si>
  <si>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</si>
  <si>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</si>
  <si>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</si>
  <si>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</si>
  <si>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</si>
  <si>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</si>
  <si>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</si>
  <si>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</si>
  <si>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</si>
  <si>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</si>
  <si>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</si>
  <si>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</si>
  <si>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</si>
  <si>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</si>
  <si>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</si>
  <si>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</si>
  <si>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</si>
  <si>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</si>
  <si>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</si>
  <si>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</si>
  <si>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</si>
  <si>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</si>
  <si>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</si>
  <si>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</si>
  <si>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</si>
  <si>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</si>
  <si>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</si>
  <si>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</si>
  <si>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</si>
  <si>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</si>
  <si>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</si>
  <si>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</si>
  <si>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</si>
  <si>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</si>
  <si>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</si>
  <si>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</si>
  <si>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</si>
  <si>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</si>
  <si>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</si>
  <si>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</si>
  <si>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</si>
  <si>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</si>
  <si>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</si>
  <si>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</si>
  <si>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</si>
  <si>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</si>
  <si>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</si>
  <si>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</si>
  <si>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</si>
  <si>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</si>
  <si>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</si>
  <si>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</si>
  <si>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</si>
  <si>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</si>
  <si>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</si>
  <si>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</si>
  <si>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</si>
  <si>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</si>
  <si>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</si>
  <si>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</si>
  <si>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</si>
  <si>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</si>
  <si>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</si>
  <si>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</si>
  <si>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</si>
  <si>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</si>
  <si>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</si>
  <si>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</si>
  <si>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</si>
  <si>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</si>
  <si>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</si>
  <si>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</si>
  <si>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</si>
  <si>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</si>
  <si>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</si>
  <si>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</si>
  <si>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</si>
  <si>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</si>
  <si>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</si>
  <si>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</si>
  <si>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</si>
  <si>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</si>
  <si>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</si>
  <si>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</si>
  <si>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</si>
  <si>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</si>
  <si>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</si>
  <si>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</si>
  <si>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</si>
  <si>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</si>
  <si>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</si>
  <si>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</si>
  <si>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</si>
  <si>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</si>
  <si>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</si>
  <si>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</si>
  <si>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</si>
  <si>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</si>
  <si>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</si>
  <si>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</si>
  <si>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</si>
  <si>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</si>
  <si>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</si>
  <si>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</si>
  <si>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</si>
  <si>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</si>
  <si>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</si>
  <si>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</si>
  <si>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</si>
  <si>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</si>
  <si>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</si>
  <si>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</si>
  <si>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</si>
  <si>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</si>
  <si>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</si>
  <si>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</si>
  <si>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</si>
  <si>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</si>
  <si>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</si>
  <si>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</si>
  <si>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</si>
  <si>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</si>
  <si>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</si>
  <si>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</si>
  <si>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</si>
  <si>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</si>
  <si>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</si>
  <si>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</si>
  <si>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</si>
  <si>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</si>
  <si>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</si>
  <si>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</si>
  <si>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</si>
  <si>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</si>
  <si>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</si>
  <si>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</si>
  <si>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</si>
  <si>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</si>
  <si>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</si>
  <si>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</si>
  <si>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</si>
  <si>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</si>
  <si>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</si>
  <si>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</si>
  <si>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</si>
  <si>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</si>
  <si>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</si>
  <si>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</si>
  <si>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</si>
  <si>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</si>
  <si>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</si>
  <si>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</si>
  <si>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</si>
  <si>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</si>
  <si>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</si>
  <si>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</si>
  <si>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</si>
  <si>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</si>
  <si>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</si>
  <si>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</si>
  <si>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</si>
  <si>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</si>
  <si>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</si>
  <si>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</si>
  <si>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</si>
  <si>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</si>
  <si>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</si>
  <si>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</si>
  <si>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</si>
  <si>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</si>
  <si>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</si>
  <si>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</si>
  <si>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</si>
  <si>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</si>
  <si>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</si>
  <si>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</si>
  <si>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</si>
  <si>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</si>
  <si>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</si>
  <si>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</si>
  <si>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</si>
  <si>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</si>
  <si>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</si>
  <si>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</si>
  <si>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</si>
  <si>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</si>
  <si>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</si>
  <si>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</si>
  <si>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</si>
  <si>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</si>
  <si>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</si>
  <si>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</si>
  <si>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</si>
  <si>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</si>
  <si>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</si>
  <si>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</si>
  <si>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</si>
  <si>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</si>
  <si>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</si>
  <si>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</si>
  <si>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</si>
  <si>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</si>
  <si>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</si>
  <si>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</si>
  <si>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</si>
  <si>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</si>
  <si>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</si>
  <si>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</si>
  <si>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</si>
  <si>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</si>
  <si>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</si>
  <si>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</si>
  <si>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</si>
  <si>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</si>
  <si>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</si>
  <si>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</si>
  <si>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</si>
  <si>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</si>
  <si>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</si>
  <si>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</si>
  <si>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</si>
  <si>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</si>
  <si>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</si>
  <si>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</si>
  <si>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</si>
  <si>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</si>
  <si>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</si>
  <si>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</si>
  <si>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</si>
  <si>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</si>
  <si>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</si>
  <si>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</si>
  <si>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</si>
  <si>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</si>
  <si>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</si>
  <si>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</si>
  <si>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</si>
  <si>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</si>
  <si>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</si>
  <si>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</si>
  <si>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</si>
  <si>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</si>
  <si>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</si>
  <si>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</si>
  <si>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</si>
  <si>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</si>
  <si>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</si>
  <si>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</si>
  <si>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</si>
  <si>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</si>
  <si>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</si>
  <si>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</si>
  <si>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</si>
  <si>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</si>
  <si>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</si>
  <si>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</si>
  <si>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</si>
  <si>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</si>
  <si>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</si>
  <si>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</si>
  <si>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</si>
  <si>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</si>
  <si>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</si>
  <si>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</si>
  <si>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</si>
  <si>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</si>
  <si>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</si>
  <si>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</si>
  <si>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</si>
  <si>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</si>
  <si>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</si>
  <si>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</si>
  <si>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</si>
  <si>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</si>
  <si>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</si>
  <si>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</si>
  <si>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</si>
  <si>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</si>
  <si>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</si>
  <si>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</si>
  <si>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</si>
  <si>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</si>
  <si>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</si>
  <si>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</si>
  <si>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</si>
  <si>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</si>
  <si>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</si>
  <si>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</si>
  <si>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</si>
  <si>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</si>
  <si>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</si>
  <si>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</si>
  <si>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</si>
  <si>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</si>
  <si>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</si>
  <si>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</si>
  <si>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</si>
  <si>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</si>
  <si>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</si>
  <si>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</si>
  <si>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</si>
  <si>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</si>
  <si>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</si>
  <si>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</si>
  <si>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</si>
  <si>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</si>
  <si>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</si>
  <si>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</si>
  <si>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</si>
  <si>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</si>
  <si>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</si>
  <si>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</si>
  <si>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</si>
  <si>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</si>
  <si>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</si>
  <si>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</si>
  <si>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</si>
  <si>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</si>
  <si>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</si>
  <si>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</si>
  <si>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</si>
  <si>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</si>
  <si>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</si>
  <si>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</si>
  <si>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</si>
  <si>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</si>
  <si>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</si>
  <si>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</si>
  <si>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</si>
  <si>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</si>
  <si>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</si>
  <si>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</si>
  <si>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</si>
  <si>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</si>
  <si>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</si>
  <si>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</si>
  <si>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</si>
  <si>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</si>
  <si>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</si>
  <si>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</si>
  <si>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</si>
  <si>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</si>
  <si>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</si>
  <si>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</si>
  <si>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</si>
  <si>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</si>
  <si>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</si>
  <si>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</si>
  <si>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</si>
  <si>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</si>
  <si>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</si>
  <si>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</si>
  <si>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</si>
  <si>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</si>
  <si>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</si>
  <si>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</si>
  <si>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</si>
  <si>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</si>
  <si>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</si>
  <si>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</si>
  <si>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</si>
  <si>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</si>
  <si>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</si>
  <si>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</si>
  <si>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</si>
  <si>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</si>
  <si>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</si>
  <si>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</si>
  <si>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</si>
  <si>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</si>
  <si>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</si>
  <si>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</si>
  <si>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</si>
  <si>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</si>
  <si>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</si>
  <si>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</si>
  <si>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</si>
  <si>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</si>
  <si>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</si>
  <si>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</si>
  <si>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</si>
  <si>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</si>
  <si>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</si>
  <si>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</si>
  <si>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</si>
  <si>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</si>
  <si>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</si>
  <si>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</si>
  <si>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</si>
  <si>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</si>
  <si>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</si>
  <si>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</si>
  <si>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</si>
  <si>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</si>
  <si>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</si>
  <si>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</si>
  <si>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</si>
  <si>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</si>
  <si>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</si>
  <si>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</si>
  <si>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</si>
  <si>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</si>
  <si>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</si>
  <si>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</si>
  <si>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</si>
  <si>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</si>
  <si>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</si>
  <si>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</si>
  <si>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</si>
  <si>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</si>
  <si>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</si>
  <si>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</si>
  <si>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</si>
  <si>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</si>
  <si>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</si>
  <si>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</si>
  <si>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</si>
  <si>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</si>
  <si>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</si>
  <si>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</si>
  <si>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</si>
  <si>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</si>
  <si>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</si>
  <si>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</si>
  <si>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</si>
  <si>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</si>
  <si>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</si>
  <si>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</si>
  <si>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</si>
  <si>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</si>
  <si>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</si>
  <si>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</si>
  <si>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</si>
  <si>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</si>
  <si>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</si>
  <si>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</si>
  <si>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</si>
  <si>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</si>
  <si>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</si>
  <si>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</si>
  <si>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</si>
  <si>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</si>
  <si>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</si>
  <si>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</si>
  <si>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</si>
  <si>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</si>
  <si>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</si>
  <si>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</si>
  <si>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</si>
  <si>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</si>
  <si>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</si>
  <si>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</si>
  <si>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</si>
  <si>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</si>
  <si>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</si>
  <si>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</si>
  <si>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</si>
  <si>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</si>
  <si>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</si>
  <si>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</si>
  <si>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</si>
  <si>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</si>
  <si>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</si>
  <si>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</si>
  <si>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</si>
  <si>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</si>
  <si>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</si>
  <si>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</si>
  <si>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</si>
  <si>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</si>
  <si>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</si>
  <si>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</si>
  <si>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</si>
  <si>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</si>
  <si>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</si>
  <si>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</si>
  <si>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</si>
  <si>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</si>
  <si>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</si>
  <si>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</si>
  <si>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</si>
  <si>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</si>
  <si>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</si>
  <si>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</si>
  <si>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</si>
  <si>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</si>
  <si>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</si>
  <si>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</si>
  <si>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</si>
  <si>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</si>
  <si>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</si>
  <si>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</si>
  <si>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</si>
  <si>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</si>
  <si>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</si>
  <si>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</si>
  <si>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</si>
  <si>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</si>
  <si>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</si>
  <si>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</si>
  <si>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</si>
  <si>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</si>
  <si>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</si>
  <si>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</si>
  <si>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</si>
  <si>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</si>
  <si>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</si>
  <si>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</si>
  <si>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</si>
  <si>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</si>
  <si>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</si>
  <si>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</si>
  <si>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</si>
  <si>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</si>
  <si>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</si>
  <si>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</si>
  <si>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</si>
  <si>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</si>
  <si>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</si>
  <si>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</si>
  <si>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</si>
  <si>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</si>
  <si>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</si>
  <si>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</si>
  <si>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</si>
  <si>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</si>
  <si>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</si>
  <si>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</si>
  <si>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</si>
  <si>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</si>
  <si>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</si>
  <si>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</si>
  <si>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</si>
  <si>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</si>
  <si>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</si>
  <si>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</si>
  <si>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</si>
  <si>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</si>
  <si>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</si>
  <si>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</si>
  <si>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</si>
  <si>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</si>
  <si>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</si>
  <si>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</si>
  <si>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</si>
  <si>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</si>
  <si>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</si>
  <si>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</si>
  <si>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</si>
  <si>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</si>
  <si>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</si>
  <si>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</si>
  <si>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</si>
  <si>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</si>
  <si>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</si>
  <si>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</si>
  <si>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</si>
  <si>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</si>
  <si>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</si>
  <si>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</si>
  <si>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</si>
  <si>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</si>
  <si>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</si>
  <si>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</si>
  <si>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</si>
  <si>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</si>
  <si>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</si>
  <si>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</si>
  <si>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</si>
  <si>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</si>
  <si>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</si>
  <si>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</si>
  <si>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</si>
  <si>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</si>
  <si>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</si>
  <si>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</si>
  <si>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</si>
  <si>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</si>
  <si>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</si>
  <si>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</si>
  <si>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</si>
  <si>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</si>
  <si>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</si>
  <si>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</si>
  <si>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</si>
  <si>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</si>
  <si>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</si>
  <si>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</si>
  <si>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</si>
  <si>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</si>
  <si>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</si>
  <si>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</si>
  <si>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</si>
  <si>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</si>
  <si>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</si>
  <si>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</si>
  <si>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</si>
  <si>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</si>
  <si>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</si>
  <si>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</si>
  <si>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</si>
  <si>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</si>
  <si>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</si>
  <si>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</si>
  <si>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</si>
  <si>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</si>
  <si>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</si>
  <si>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</si>
  <si>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</si>
  <si>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</si>
  <si>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</si>
  <si>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</si>
  <si>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</si>
  <si>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</si>
  <si>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</si>
  <si>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</si>
  <si>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</si>
  <si>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</si>
  <si>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</si>
  <si>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</si>
  <si>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</si>
  <si>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</si>
  <si>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</si>
  <si>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</si>
  <si>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</si>
  <si>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</si>
  <si>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</si>
  <si>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</si>
  <si>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</si>
  <si>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</si>
  <si>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</si>
  <si>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</si>
  <si>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</si>
  <si>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</si>
  <si>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</si>
  <si>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</si>
  <si>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</si>
  <si>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</si>
  <si>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</si>
  <si>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</si>
  <si>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</si>
  <si>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</si>
  <si>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</si>
  <si>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</si>
  <si>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</si>
  <si>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</si>
  <si>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</si>
  <si>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</si>
  <si>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</si>
  <si>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</si>
  <si>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</si>
  <si>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</si>
  <si>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</si>
  <si>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</si>
  <si>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</si>
  <si>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</si>
  <si>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</si>
  <si>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</si>
  <si>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</si>
  <si>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</si>
  <si>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</si>
  <si>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</si>
  <si>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</si>
  <si>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</si>
  <si>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</si>
  <si>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</si>
  <si>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</si>
  <si>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</si>
  <si>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</si>
  <si>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</si>
  <si>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</si>
  <si>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</si>
  <si>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</si>
  <si>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</si>
  <si>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</si>
  <si>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</si>
  <si>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</si>
  <si>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</si>
  <si>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</si>
  <si>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</si>
  <si>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</si>
  <si>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</si>
  <si>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</si>
  <si>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</si>
  <si>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</si>
  <si>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</si>
  <si>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</si>
  <si>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</si>
  <si>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</si>
  <si>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</si>
  <si>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</si>
  <si>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</si>
  <si>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</si>
  <si>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</si>
  <si>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</si>
  <si>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</si>
  <si>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</si>
  <si>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</si>
  <si>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</si>
  <si>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</si>
  <si>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</si>
  <si>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</si>
  <si>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</si>
  <si>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</si>
  <si>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</si>
  <si>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</si>
  <si>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</si>
  <si>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</si>
  <si>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</si>
  <si>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</si>
  <si>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</si>
  <si>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</si>
  <si>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</si>
  <si>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</si>
  <si>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</si>
  <si>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</si>
  <si>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</si>
  <si>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</si>
  <si>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</si>
  <si>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</si>
  <si>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</si>
  <si>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</si>
  <si>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</si>
  <si>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</si>
  <si>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</si>
  <si>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</si>
  <si>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</si>
  <si>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</si>
  <si>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</si>
  <si>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</si>
  <si>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</si>
  <si>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</si>
  <si>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</si>
  <si>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</si>
  <si>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</si>
  <si>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</si>
  <si>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</si>
  <si>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</si>
  <si>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</si>
  <si>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</si>
  <si>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</si>
  <si>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</si>
  <si>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</si>
  <si>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</si>
  <si>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</si>
  <si>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</si>
  <si>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</si>
  <si>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</si>
  <si>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</si>
  <si>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</si>
  <si>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</si>
  <si>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</si>
  <si>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</si>
  <si>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</si>
  <si>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</si>
  <si>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</si>
  <si>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</si>
  <si>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</si>
  <si>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</si>
  <si>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</si>
  <si>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</si>
  <si>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</si>
  <si>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</si>
  <si>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</si>
  <si>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</si>
  <si>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</si>
  <si>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</si>
  <si>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</si>
  <si>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</si>
  <si>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</si>
  <si>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</si>
  <si>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</si>
  <si>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</si>
  <si>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</si>
  <si>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</si>
  <si>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</si>
  <si>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</si>
  <si>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</si>
  <si>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</si>
  <si>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</si>
  <si>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</si>
  <si>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</si>
  <si>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</si>
  <si>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</si>
  <si>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</si>
  <si>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</si>
  <si>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</si>
  <si>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</si>
  <si>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</si>
  <si>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</si>
  <si>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</si>
  <si>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</si>
  <si>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</si>
  <si>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</si>
  <si>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</si>
  <si>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</si>
  <si>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</si>
  <si>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</si>
  <si>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</si>
  <si>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</si>
  <si>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</si>
  <si>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</si>
  <si>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</si>
  <si>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</si>
  <si>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</si>
  <si>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</si>
  <si>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</si>
  <si>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</si>
  <si>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</si>
  <si>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</si>
  <si>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</si>
  <si>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</si>
  <si>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</si>
  <si>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</si>
  <si>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</si>
  <si>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</si>
  <si>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</si>
  <si>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</si>
  <si>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</si>
  <si>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</si>
  <si>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</si>
  <si>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</si>
  <si>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</si>
  <si>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</si>
  <si>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</si>
  <si>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</si>
  <si>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</si>
  <si>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</si>
  <si>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</si>
  <si>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</si>
  <si>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</si>
  <si>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</si>
  <si>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</si>
  <si>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</si>
  <si>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</si>
  <si>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</si>
  <si>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</si>
  <si>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</si>
  <si>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</si>
  <si>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</si>
  <si>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</si>
  <si>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</si>
  <si>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</si>
  <si>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</si>
  <si>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</si>
  <si>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</si>
  <si>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</si>
  <si>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</si>
  <si>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</si>
  <si>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</si>
  <si>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</si>
  <si>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</si>
  <si>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</si>
  <si>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</si>
  <si>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</si>
  <si>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</si>
  <si>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</si>
  <si>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</si>
  <si>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</si>
  <si>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</si>
  <si>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</si>
  <si>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</si>
  <si>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</si>
  <si>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</si>
  <si>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</si>
  <si>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</si>
  <si>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</si>
  <si>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</si>
  <si>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</si>
  <si>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</si>
  <si>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</si>
  <si>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</si>
  <si>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</si>
  <si>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</si>
  <si>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</si>
  <si>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</si>
  <si>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</si>
  <si>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</si>
  <si>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</si>
  <si>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</si>
  <si>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</si>
  <si>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</si>
  <si>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</si>
  <si>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</si>
  <si>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</si>
  <si>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</si>
  <si>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</si>
  <si>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</si>
  <si>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</si>
  <si>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</si>
  <si>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</si>
  <si>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</si>
  <si>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</si>
  <si>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</si>
  <si>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</si>
  <si>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</si>
  <si>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</si>
  <si>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</si>
  <si>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</si>
  <si>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</si>
  <si>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</si>
  <si>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</si>
  <si>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</si>
  <si>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</si>
  <si>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</si>
  <si>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</si>
  <si>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</si>
  <si>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</si>
  <si>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</si>
  <si>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</si>
  <si>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</si>
  <si>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</si>
  <si>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</si>
  <si>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</si>
  <si>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</si>
  <si>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</si>
  <si>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</si>
  <si>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</si>
  <si>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</si>
  <si>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</si>
  <si>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</si>
  <si>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</si>
  <si>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</si>
  <si>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</si>
  <si>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</si>
  <si>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</si>
  <si>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</si>
  <si>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</si>
  <si>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</si>
  <si>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</si>
  <si>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</si>
  <si>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</si>
  <si>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</si>
  <si>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</si>
  <si>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</si>
  <si>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</si>
  <si>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</si>
  <si>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</si>
  <si>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</si>
  <si>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</si>
  <si>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</si>
  <si>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</si>
  <si>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</si>
  <si>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</si>
  <si>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</si>
  <si>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</si>
  <si>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</si>
  <si>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</si>
  <si>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</si>
  <si>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</si>
  <si>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</si>
  <si>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</si>
  <si>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</si>
  <si>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</si>
  <si>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</si>
  <si>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</si>
  <si>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</si>
  <si>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</si>
  <si>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</si>
  <si>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</si>
  <si>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</si>
  <si>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</si>
  <si>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</si>
  <si>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</si>
  <si>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</si>
  <si>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</si>
  <si>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</si>
  <si>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</si>
  <si>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</si>
  <si>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</si>
  <si>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</si>
  <si>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</si>
  <si>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</si>
  <si>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</si>
  <si>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</si>
  <si>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</si>
  <si>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</si>
  <si>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</si>
  <si>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</si>
  <si>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</si>
  <si>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</si>
  <si>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</si>
  <si>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</si>
  <si>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</si>
  <si>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</si>
  <si>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</si>
  <si>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</si>
  <si>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</si>
  <si>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</si>
  <si>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</si>
  <si>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</si>
  <si>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</si>
  <si>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</si>
  <si>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</si>
  <si>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</si>
  <si>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</si>
  <si>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</si>
  <si>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</si>
  <si>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</si>
  <si>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</si>
  <si>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</si>
  <si>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</si>
  <si>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</si>
  <si>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</si>
  <si>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</si>
  <si>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</si>
  <si>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</si>
  <si>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</si>
  <si>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</si>
  <si>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</si>
  <si>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</si>
  <si>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</si>
  <si>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</si>
  <si>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</si>
  <si>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</si>
  <si>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</si>
  <si>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</si>
  <si>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</si>
  <si>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</si>
  <si>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</si>
  <si>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</si>
  <si>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</si>
  <si>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</si>
  <si>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</si>
  <si>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</si>
  <si>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</si>
  <si>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</si>
  <si>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</si>
  <si>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</si>
  <si>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</si>
  <si>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</si>
  <si>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</si>
  <si>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</si>
  <si>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</si>
  <si>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</si>
  <si>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</si>
  <si>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</si>
  <si>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</si>
  <si>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</si>
  <si>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</si>
  <si>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</si>
  <si>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</si>
  <si>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</si>
  <si>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</si>
  <si>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</si>
  <si>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</si>
  <si>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</si>
  <si>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</si>
  <si>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</si>
  <si>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</si>
  <si>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</si>
  <si>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</si>
  <si>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</si>
  <si>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</si>
  <si>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</si>
  <si>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</si>
  <si>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</si>
  <si>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</si>
  <si>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</si>
  <si>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</si>
  <si>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</si>
  <si>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</si>
  <si>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</si>
  <si>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</si>
  <si>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</si>
  <si>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</si>
  <si>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</si>
  <si>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</si>
  <si>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</si>
  <si>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</si>
  <si>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</si>
  <si>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</si>
  <si>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</si>
  <si>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</si>
  <si>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</si>
  <si>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</si>
  <si>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</si>
  <si>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</si>
  <si>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</si>
  <si>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</si>
  <si>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</si>
  <si>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</si>
  <si>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</si>
  <si>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</si>
  <si>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</si>
  <si>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</si>
  <si>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</si>
  <si>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</si>
  <si>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</si>
  <si>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</si>
  <si>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</si>
  <si>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</si>
  <si>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</si>
  <si>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</si>
  <si>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</si>
  <si>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</si>
  <si>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</si>
  <si>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</si>
  <si>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</si>
  <si>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</si>
  <si>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</si>
  <si>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</si>
  <si>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</si>
  <si>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</si>
  <si>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</si>
  <si>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</si>
  <si>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</si>
  <si>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</si>
  <si>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</si>
  <si>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</si>
  <si>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</si>
  <si>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</si>
  <si>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</si>
  <si>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</si>
  <si>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</si>
  <si>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</si>
  <si>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</si>
  <si>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</si>
  <si>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</si>
  <si>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</si>
  <si>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</si>
  <si>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</si>
  <si>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</si>
  <si>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</si>
  <si>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</si>
  <si>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</si>
  <si>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</si>
  <si>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</si>
  <si>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</si>
  <si>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</si>
  <si>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</si>
  <si>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</si>
  <si>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</si>
  <si>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</si>
  <si>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</si>
  <si>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</si>
  <si>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</si>
  <si>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</si>
  <si>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</si>
  <si>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</si>
  <si>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</si>
  <si>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</si>
  <si>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</si>
  <si>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</si>
  <si>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</si>
  <si>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</si>
  <si>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</si>
  <si>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</si>
  <si>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</si>
  <si>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</si>
  <si>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</si>
  <si>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</si>
  <si>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</si>
  <si>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</si>
  <si>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</si>
  <si>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</si>
  <si>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</si>
  <si>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</si>
  <si>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</si>
  <si>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</si>
  <si>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</si>
  <si>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</si>
  <si>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</si>
  <si>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</si>
  <si>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</si>
  <si>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</si>
  <si>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</si>
  <si>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</si>
  <si>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</si>
  <si>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</si>
  <si>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</si>
  <si>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</si>
  <si>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</si>
  <si>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</si>
  <si>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</si>
  <si>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</si>
  <si>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</si>
  <si>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</si>
  <si>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</si>
  <si>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</si>
  <si>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</si>
  <si>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</si>
  <si>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</si>
  <si>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</si>
  <si>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</si>
  <si>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</si>
  <si>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</si>
  <si>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</si>
  <si>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</si>
  <si>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</si>
  <si>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</si>
  <si>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</si>
  <si>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</si>
  <si>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</si>
  <si>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</si>
  <si>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</si>
  <si>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</si>
  <si>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</si>
  <si>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</si>
  <si>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</si>
  <si>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</si>
  <si>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</si>
  <si>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</si>
  <si>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</si>
  <si>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</si>
  <si>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</si>
  <si>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</si>
  <si>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</si>
  <si>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</si>
  <si>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</si>
  <si>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</si>
  <si>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</si>
  <si>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</si>
  <si>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</si>
  <si>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</si>
  <si>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</si>
  <si>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</si>
  <si>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</si>
  <si>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</si>
  <si>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</si>
  <si>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</si>
  <si>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</si>
  <si>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</si>
  <si>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</si>
  <si>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</si>
  <si>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</si>
  <si>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</si>
  <si>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</si>
  <si>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</si>
  <si>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</si>
  <si>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</si>
  <si>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</si>
  <si>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</si>
  <si>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</si>
  <si>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</si>
  <si>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</si>
  <si>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</si>
  <si>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</si>
  <si>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</si>
  <si>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</si>
  <si>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</si>
  <si>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</si>
  <si>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</si>
  <si>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</si>
  <si>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</si>
  <si>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</si>
  <si>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</si>
  <si>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</si>
  <si>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</si>
  <si>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</si>
  <si>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</si>
  <si>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</si>
  <si>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</si>
  <si>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</si>
  <si>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</si>
  <si>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</si>
  <si>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</si>
  <si>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</si>
  <si>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</si>
  <si>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</si>
  <si>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</si>
  <si>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</si>
  <si>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</si>
  <si>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</si>
  <si>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</si>
  <si>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</si>
  <si>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</si>
  <si>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</si>
  <si>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</si>
  <si>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</si>
  <si>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</si>
  <si>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</si>
  <si>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</si>
  <si>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</si>
  <si>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</si>
  <si>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</si>
  <si>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</si>
  <si>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</si>
  <si>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</si>
  <si>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</si>
  <si>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</si>
  <si>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</si>
  <si>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</si>
  <si>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</si>
  <si>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</si>
  <si>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</si>
  <si>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</si>
  <si>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</si>
  <si>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</si>
  <si>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</si>
  <si>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</si>
  <si>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</si>
  <si>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</si>
  <si>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</si>
  <si>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</si>
  <si>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</si>
  <si>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</si>
  <si>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</si>
  <si>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</si>
  <si>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</si>
  <si>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</si>
  <si>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</si>
  <si>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</si>
  <si>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</si>
  <si>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</si>
  <si>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</si>
  <si>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</si>
  <si>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</si>
  <si>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</si>
  <si>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</si>
  <si>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</si>
  <si>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</si>
  <si>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</si>
  <si>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</si>
  <si>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</si>
  <si>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</si>
  <si>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</si>
  <si>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</si>
  <si>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</si>
  <si>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</si>
  <si>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</si>
  <si>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</si>
  <si>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</si>
  <si>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</si>
  <si>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</si>
  <si>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</si>
  <si>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</si>
  <si>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</si>
  <si>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</si>
  <si>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</si>
  <si>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</si>
  <si>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</si>
  <si>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</si>
  <si>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</si>
  <si>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</si>
  <si>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</si>
  <si>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</si>
  <si>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</si>
  <si>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</si>
  <si>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</si>
  <si>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</si>
  <si>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</si>
  <si>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</si>
  <si>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</si>
  <si>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</si>
  <si>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</si>
  <si>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</si>
  <si>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</si>
  <si>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</si>
  <si>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</si>
  <si>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</si>
  <si>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</si>
  <si>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</si>
  <si>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</si>
  <si>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</si>
  <si>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</si>
  <si>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</si>
  <si>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</si>
  <si>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</si>
  <si>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</si>
  <si>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</si>
  <si>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</si>
  <si>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</si>
  <si>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</si>
  <si>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</si>
  <si>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</si>
  <si>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</si>
  <si>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</si>
  <si>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</si>
  <si>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</si>
  <si>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</si>
  <si>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</si>
  <si>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</si>
  <si>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</si>
  <si>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</si>
  <si>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</si>
  <si>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</si>
  <si>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</si>
  <si>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</si>
  <si>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</si>
  <si>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</si>
  <si>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</si>
  <si>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</si>
  <si>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</si>
  <si>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</si>
  <si>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</si>
  <si>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</si>
  <si>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</si>
  <si>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</si>
  <si>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</si>
  <si>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</si>
  <si>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</si>
  <si>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</si>
  <si>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</si>
  <si>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</si>
  <si>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</si>
  <si>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</si>
  <si>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</si>
  <si>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</si>
  <si>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</si>
  <si>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</si>
  <si>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</si>
  <si>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</si>
  <si>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</si>
  <si>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</si>
  <si>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</si>
  <si>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</si>
  <si>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</si>
  <si>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</si>
  <si>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</si>
  <si>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</si>
  <si>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</si>
  <si>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</si>
  <si>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</si>
  <si>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</si>
  <si>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</si>
  <si>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</si>
  <si>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</si>
  <si>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</si>
  <si>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</si>
  <si>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</si>
  <si>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</si>
  <si>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</si>
  <si>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</si>
  <si>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</si>
  <si>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</si>
  <si>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</si>
  <si>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</si>
  <si>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</si>
  <si>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</si>
  <si>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</si>
  <si>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</si>
  <si>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</si>
  <si>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</si>
  <si>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</si>
  <si>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</si>
  <si>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</si>
  <si>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</si>
  <si>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</si>
  <si>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</si>
  <si>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</si>
  <si>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</si>
  <si>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</si>
  <si>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</si>
  <si>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</si>
  <si>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</si>
  <si>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</si>
  <si>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</si>
  <si>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</si>
  <si>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</si>
  <si>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</si>
  <si>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</si>
  <si>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</si>
  <si>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</si>
  <si>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</si>
  <si>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</si>
  <si>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</si>
  <si>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</si>
  <si>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</si>
  <si>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</si>
  <si>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</si>
  <si>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</si>
  <si>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</si>
  <si>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</si>
  <si>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</si>
  <si>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</si>
  <si>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</si>
  <si>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</si>
  <si>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</si>
  <si>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</si>
  <si>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</si>
  <si>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</si>
  <si>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</si>
  <si>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</si>
  <si>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</si>
  <si>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</si>
  <si>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</si>
  <si>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</si>
  <si>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</si>
  <si>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</si>
  <si>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</si>
  <si>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</si>
  <si>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</si>
  <si>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</si>
  <si>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</si>
  <si>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</si>
  <si>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</si>
  <si>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</si>
  <si>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</si>
  <si>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</si>
  <si>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</si>
  <si>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</si>
  <si>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</si>
  <si>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</si>
  <si>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</si>
  <si>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</si>
  <si>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</si>
  <si>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</si>
  <si>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</si>
  <si>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</si>
  <si>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</si>
  <si>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</si>
  <si>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</si>
  <si>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</si>
  <si>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</si>
  <si>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</si>
  <si>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</si>
  <si>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</si>
  <si>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</si>
  <si>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</si>
  <si>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</si>
  <si>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</si>
  <si>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</si>
  <si>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</si>
  <si>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</si>
  <si>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</si>
  <si>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</si>
  <si>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</si>
  <si>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</si>
  <si>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</si>
  <si>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</si>
  <si>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</si>
  <si>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</si>
  <si>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</si>
  <si>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</si>
  <si>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</si>
  <si>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</si>
  <si>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</si>
  <si>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</si>
  <si>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</si>
  <si>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</si>
  <si>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</si>
  <si>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</si>
  <si>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</si>
  <si>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</si>
  <si>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</si>
  <si>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</si>
  <si>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</si>
  <si>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</si>
  <si>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</si>
  <si>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</si>
  <si>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</si>
  <si>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</si>
  <si>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</si>
  <si>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</si>
  <si>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</si>
  <si>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</si>
  <si>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</si>
  <si>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</si>
  <si>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</si>
  <si>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</si>
  <si>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</si>
  <si>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</si>
  <si>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</si>
  <si>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</si>
  <si>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</si>
  <si>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</si>
  <si>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</si>
  <si>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</si>
  <si>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</si>
  <si>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</si>
  <si>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</si>
  <si>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</si>
  <si>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</si>
  <si>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</si>
  <si>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</si>
  <si>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</si>
  <si>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</si>
  <si>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</si>
  <si>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</si>
  <si>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</si>
  <si>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</si>
  <si>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</si>
  <si>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</si>
  <si>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</si>
  <si>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</si>
  <si>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</si>
  <si>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</si>
  <si>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</si>
  <si>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</si>
  <si>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</si>
  <si>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</si>
  <si>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</si>
  <si>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</si>
  <si>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</si>
  <si>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</si>
  <si>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</si>
  <si>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</si>
  <si>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</si>
  <si>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</si>
  <si>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</si>
  <si>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</si>
  <si>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</si>
  <si>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</si>
  <si>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</si>
  <si>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</si>
  <si>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</si>
  <si>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</si>
  <si>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</si>
  <si>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</si>
  <si>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</si>
  <si>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</si>
  <si>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</si>
  <si>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</si>
  <si>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</si>
  <si>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</si>
  <si>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</si>
  <si>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</si>
  <si>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</si>
  <si>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</si>
  <si>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</si>
  <si>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</si>
  <si>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</si>
  <si>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</si>
  <si>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</si>
  <si>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</si>
  <si>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</si>
  <si>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</si>
  <si>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</si>
  <si>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</si>
  <si>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</si>
  <si>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</si>
  <si>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</si>
  <si>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</si>
  <si>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</si>
  <si>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</si>
  <si>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</si>
  <si>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</si>
  <si>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</si>
  <si>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</si>
  <si>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</si>
  <si>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</si>
  <si>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</si>
  <si>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</si>
  <si>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</si>
  <si>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</si>
  <si>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</si>
  <si>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</si>
  <si>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</si>
  <si>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</si>
  <si>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</si>
  <si>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</si>
  <si>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</si>
  <si>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</si>
  <si>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</si>
  <si>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</si>
  <si>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</si>
  <si>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</si>
  <si>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</si>
  <si>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</si>
  <si>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</si>
  <si>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</si>
  <si>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</si>
  <si>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</si>
  <si>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</si>
  <si>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</si>
  <si>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</si>
  <si>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</si>
  <si>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</si>
  <si>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</si>
  <si>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</si>
  <si>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</si>
  <si>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</si>
  <si>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</si>
  <si>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</si>
  <si>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</si>
  <si>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</si>
  <si>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</si>
  <si>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</si>
  <si>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</si>
  <si>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</si>
  <si>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</si>
  <si>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</si>
  <si>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</si>
  <si>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</si>
  <si>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</si>
  <si>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</si>
  <si>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</si>
  <si>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</si>
  <si>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</si>
  <si>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</si>
  <si>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</si>
  <si>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</si>
  <si>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</si>
  <si>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</si>
  <si>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</si>
  <si>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</si>
  <si>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</si>
  <si>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</si>
  <si>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</si>
  <si>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</si>
  <si>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</si>
  <si>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</si>
  <si>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</si>
  <si>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</si>
  <si>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</si>
  <si>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</si>
  <si>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</si>
  <si>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</si>
  <si>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</si>
  <si>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</si>
  <si>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</si>
  <si>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</si>
  <si>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</si>
  <si>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</si>
  <si>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</si>
  <si>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</si>
  <si>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</si>
  <si>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</si>
  <si>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</si>
  <si>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</si>
  <si>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</si>
  <si>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</si>
  <si>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</si>
  <si>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</si>
  <si>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</si>
  <si>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</si>
  <si>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</si>
  <si>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</si>
  <si>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</si>
  <si>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</si>
  <si>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</si>
  <si>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</si>
  <si>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</si>
  <si>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</si>
  <si>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</si>
  <si>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</si>
  <si>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</si>
  <si>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</si>
  <si>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</si>
  <si>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</si>
  <si>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</si>
  <si>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</si>
  <si>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</si>
  <si>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</si>
  <si>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</si>
  <si>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</si>
  <si>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</si>
  <si>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</si>
  <si>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</si>
  <si>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</si>
  <si>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</si>
  <si>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</si>
  <si>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</si>
  <si>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</si>
  <si>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</si>
  <si>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</si>
  <si>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</si>
  <si>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</si>
  <si>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</si>
  <si>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</si>
  <si>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</si>
  <si>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</si>
  <si>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</si>
  <si>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</si>
  <si>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</si>
  <si>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</si>
  <si>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</si>
  <si>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</si>
  <si>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</si>
  <si>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</si>
  <si>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</si>
  <si>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</si>
  <si>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</si>
  <si>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</si>
  <si>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</si>
  <si>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</si>
  <si>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</si>
  <si>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</si>
  <si>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</si>
  <si>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</si>
  <si>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</si>
  <si>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</si>
  <si>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</si>
  <si>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</si>
  <si>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</si>
  <si>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</si>
  <si>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</si>
  <si>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</si>
  <si>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</si>
  <si>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</si>
  <si>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</si>
  <si>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</si>
  <si>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</si>
  <si>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</si>
  <si>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</si>
  <si>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</si>
  <si>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</si>
  <si>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</si>
  <si>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</si>
  <si>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</si>
  <si>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</si>
  <si>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</si>
  <si>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</si>
  <si>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</si>
  <si>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</si>
  <si>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</si>
  <si>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</si>
  <si>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</si>
  <si>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</si>
  <si>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</si>
  <si>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</si>
  <si>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</si>
  <si>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</si>
  <si>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</si>
  <si>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</si>
  <si>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</si>
  <si>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</si>
  <si>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</si>
  <si>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</si>
  <si>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</si>
  <si>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</si>
  <si>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</si>
  <si>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</si>
  <si>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</si>
  <si>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</si>
  <si>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</si>
  <si>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</si>
  <si>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</si>
  <si>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</si>
  <si>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</si>
  <si>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</si>
  <si>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</si>
  <si>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</si>
  <si>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</si>
  <si>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</si>
  <si>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</si>
  <si>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</si>
  <si>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</si>
  <si>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</si>
  <si>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</si>
  <si>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</si>
  <si>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</si>
  <si>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</si>
  <si>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</si>
  <si>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</si>
  <si>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</si>
  <si>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</si>
  <si>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</si>
  <si>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</si>
  <si>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</si>
  <si>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</si>
  <si>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</si>
  <si>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</si>
  <si>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</si>
  <si>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</si>
  <si>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</si>
  <si>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</si>
  <si>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</si>
  <si>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</si>
  <si>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</si>
  <si>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</si>
  <si>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</si>
  <si>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</si>
  <si>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</si>
  <si>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</si>
  <si>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</si>
  <si>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</si>
  <si>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</si>
  <si>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</si>
  <si>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</si>
  <si>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</si>
  <si>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</si>
  <si>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</si>
  <si>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</si>
  <si>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</si>
  <si>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</si>
  <si>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</si>
  <si>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</si>
  <si>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</si>
  <si>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</si>
  <si>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</si>
  <si>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</si>
  <si>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</si>
  <si>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</si>
  <si>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</si>
  <si>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</si>
  <si>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</si>
  <si>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</si>
  <si>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</si>
  <si>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</si>
  <si>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</si>
  <si>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</si>
  <si>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</si>
  <si>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</si>
  <si>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</si>
  <si>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</si>
  <si>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</si>
  <si>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</si>
  <si>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</si>
  <si>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</si>
  <si>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</si>
  <si>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</si>
  <si>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</si>
  <si>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</si>
  <si>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</si>
  <si>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</si>
  <si>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</si>
  <si>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</si>
  <si>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</si>
  <si>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</si>
  <si>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</si>
  <si>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</si>
  <si>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</si>
  <si>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</si>
  <si>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</si>
  <si>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</si>
  <si>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</si>
  <si>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</si>
  <si>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</si>
  <si>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</si>
  <si>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</si>
  <si>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</si>
  <si>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</si>
  <si>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</si>
  <si>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</si>
  <si>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</si>
  <si>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</si>
  <si>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</si>
  <si>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</si>
  <si>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</si>
  <si>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</si>
  <si>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</si>
  <si>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</si>
  <si>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</si>
  <si>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</si>
  <si>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</si>
  <si>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</si>
  <si>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</si>
  <si>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</si>
  <si>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</si>
  <si>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</si>
  <si>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</si>
  <si>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</si>
  <si>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</si>
  <si>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</si>
  <si>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</si>
  <si>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</si>
  <si>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</si>
  <si>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</si>
  <si>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</si>
  <si>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</si>
  <si>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</si>
  <si>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</si>
  <si>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</si>
  <si>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</si>
  <si>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</si>
  <si>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</si>
  <si>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</si>
  <si>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</si>
  <si>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</si>
  <si>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</si>
  <si>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</si>
  <si>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</si>
  <si>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</si>
  <si>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</si>
  <si>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</si>
  <si>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</si>
  <si>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</si>
  <si>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</si>
  <si>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</si>
  <si>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</si>
  <si>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</si>
  <si>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</si>
  <si>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</si>
  <si>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</si>
  <si>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</si>
  <si>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</si>
  <si>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</si>
  <si>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</si>
  <si>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</si>
  <si>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</si>
  <si>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</si>
  <si>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</si>
  <si>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</si>
  <si>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</si>
  <si>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</si>
  <si>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</si>
  <si>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</si>
  <si>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</si>
  <si>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</si>
  <si>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</si>
  <si>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</si>
  <si>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</si>
  <si>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</si>
  <si>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</si>
  <si>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</si>
  <si>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</si>
  <si>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</si>
  <si>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</si>
  <si>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</si>
  <si>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</si>
  <si>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</si>
  <si>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</si>
  <si>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</si>
  <si>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</si>
  <si>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</si>
  <si>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</si>
  <si>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</si>
  <si>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</si>
  <si>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</si>
  <si>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</si>
  <si>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</si>
  <si>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</si>
  <si>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</si>
  <si>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</si>
  <si>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</si>
  <si>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</si>
  <si>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</si>
  <si>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</si>
  <si>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</si>
  <si>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</si>
  <si>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</si>
  <si>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</si>
  <si>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</si>
  <si>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</si>
  <si>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</si>
  <si>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</si>
  <si>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</si>
  <si>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</si>
  <si>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</si>
  <si>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</si>
  <si>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</si>
  <si>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</si>
  <si>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</si>
  <si>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</si>
  <si>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</si>
  <si>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</si>
  <si>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</si>
  <si>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</si>
  <si>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</si>
  <si>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</si>
  <si>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</si>
  <si>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</si>
  <si>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</si>
  <si>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</si>
  <si>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</si>
  <si>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</si>
  <si>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</si>
  <si>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</si>
  <si>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</si>
  <si>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</si>
  <si>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</si>
  <si>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</si>
  <si>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</si>
  <si>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</si>
  <si>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</si>
  <si>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</si>
  <si>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</si>
  <si>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</si>
  <si>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</si>
  <si>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</si>
  <si>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</si>
  <si>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</si>
  <si>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</si>
  <si>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</si>
  <si>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</si>
  <si>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</si>
  <si>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</si>
  <si>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</si>
  <si>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</si>
  <si>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</si>
  <si>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</si>
  <si>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</si>
  <si>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</si>
  <si>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</si>
  <si>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</si>
  <si>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</si>
  <si>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</si>
  <si>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</si>
  <si>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</si>
  <si>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</si>
  <si>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</si>
  <si>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</si>
  <si>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</si>
  <si>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</si>
  <si>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</si>
  <si>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</si>
  <si>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</si>
  <si>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</si>
  <si>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</si>
  <si>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</si>
  <si>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</si>
  <si>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</si>
  <si>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</si>
  <si>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</si>
  <si>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</si>
  <si>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</si>
  <si>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</si>
  <si>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</si>
  <si>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</si>
  <si>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</si>
  <si>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</si>
  <si>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</si>
  <si>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</si>
  <si>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</si>
  <si>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</si>
  <si>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</si>
  <si>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</si>
  <si>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</si>
  <si>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</si>
  <si>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</si>
  <si>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</si>
  <si>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</si>
  <si>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</si>
  <si>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</si>
  <si>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</si>
  <si>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</si>
  <si>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</si>
  <si>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</si>
  <si>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</si>
  <si>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</si>
  <si>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</si>
  <si>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</si>
  <si>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</si>
  <si>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</si>
  <si>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</si>
  <si>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</si>
  <si>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</si>
  <si>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</si>
  <si>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</si>
  <si>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</si>
  <si>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</si>
  <si>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</si>
  <si>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</si>
  <si>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</si>
  <si>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</si>
  <si>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</si>
  <si>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</si>
  <si>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</si>
  <si>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</si>
  <si>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</si>
  <si>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</si>
  <si>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</si>
  <si>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</si>
  <si>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</si>
  <si>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</si>
  <si>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</si>
  <si>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</si>
  <si>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</si>
  <si>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</si>
  <si>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</si>
  <si>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</si>
  <si>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</si>
  <si>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</si>
  <si>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</si>
  <si>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</si>
  <si>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</si>
  <si>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</si>
  <si>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</si>
  <si>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</si>
  <si>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</si>
  <si>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</si>
  <si>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</si>
  <si>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</si>
  <si>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</si>
  <si>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</si>
  <si>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</si>
  <si>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</si>
  <si>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</si>
  <si>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</si>
  <si>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</si>
  <si>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</si>
  <si>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</si>
  <si>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</si>
  <si>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</si>
  <si>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</si>
  <si>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</si>
  <si>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</si>
  <si>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</si>
  <si>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</si>
  <si>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</si>
  <si>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</si>
  <si>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</si>
  <si>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</si>
  <si>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</si>
  <si>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</si>
  <si>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</si>
  <si>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</si>
  <si>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</si>
  <si>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</si>
  <si>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</si>
  <si>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</si>
  <si>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</si>
  <si>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</si>
  <si>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</si>
  <si>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</si>
  <si>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</si>
  <si>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</si>
  <si>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</si>
  <si>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</si>
  <si>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</si>
  <si>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</si>
  <si>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</si>
  <si>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</si>
  <si>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</si>
  <si>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</si>
  <si>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</si>
  <si>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</si>
  <si>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</si>
  <si>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</si>
  <si>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</si>
  <si>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</si>
  <si>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</si>
  <si>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</si>
  <si>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</si>
  <si>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</si>
  <si>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</si>
  <si>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</si>
  <si>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</si>
  <si>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</si>
  <si>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</si>
  <si>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</si>
  <si>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</si>
  <si>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</si>
  <si>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</si>
  <si>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</si>
  <si>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</si>
  <si>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</si>
  <si>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</si>
  <si>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</si>
  <si>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</si>
  <si>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</si>
  <si>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</si>
  <si>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</si>
  <si>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</si>
  <si>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</si>
  <si>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</si>
  <si>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</si>
  <si>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</si>
  <si>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</si>
  <si>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</si>
  <si>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</si>
  <si>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</si>
  <si>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</si>
  <si>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</si>
  <si>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</si>
  <si>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</si>
  <si>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</si>
  <si>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</si>
  <si>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</si>
  <si>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</si>
  <si>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</si>
  <si>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</si>
  <si>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</si>
  <si>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</si>
  <si>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</si>
  <si>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</si>
  <si>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</si>
  <si>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</si>
  <si>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</si>
  <si>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</si>
  <si>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</si>
  <si>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</si>
  <si>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</si>
  <si>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</si>
  <si>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</si>
  <si>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</si>
  <si>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</si>
  <si>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</si>
  <si>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</si>
  <si>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</si>
  <si>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</si>
  <si>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</si>
  <si>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</si>
  <si>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</si>
  <si>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</si>
  <si>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</si>
  <si>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</si>
  <si>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</si>
  <si>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</si>
  <si>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</si>
  <si>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</si>
  <si>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</si>
  <si>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</si>
  <si>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</si>
  <si>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</si>
  <si>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</si>
  <si>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</si>
  <si>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</si>
  <si>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</si>
  <si>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</si>
  <si>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</si>
  <si>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</si>
  <si>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</si>
  <si>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</si>
  <si>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</si>
  <si>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</si>
  <si>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</si>
  <si>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</si>
  <si>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</si>
  <si>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</si>
  <si>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</si>
  <si>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</si>
  <si>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</si>
  <si>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</si>
  <si>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</si>
  <si>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</si>
  <si>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</si>
  <si>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</si>
  <si>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</si>
  <si>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</si>
  <si>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</si>
  <si>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</si>
  <si>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</si>
  <si>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</si>
  <si>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</si>
  <si>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</si>
  <si>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</si>
  <si>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</si>
  <si>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</si>
  <si>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</si>
  <si>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</si>
  <si>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</si>
  <si>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</si>
  <si>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</si>
  <si>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</si>
  <si>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</si>
  <si>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</si>
  <si>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</si>
  <si>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</si>
  <si>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</si>
  <si>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</si>
  <si>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</si>
  <si>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</si>
  <si>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</si>
  <si>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</si>
  <si>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</si>
  <si>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</si>
  <si>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</si>
  <si>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</si>
  <si>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</si>
  <si>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</si>
  <si>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</si>
  <si>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</si>
  <si>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</si>
  <si>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</si>
  <si>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</si>
  <si>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</si>
  <si>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</si>
  <si>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</si>
  <si>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</si>
  <si>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</si>
  <si>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</si>
  <si>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</si>
  <si>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</si>
  <si>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</si>
  <si>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</si>
  <si>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</si>
  <si>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</si>
  <si>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</si>
  <si>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</si>
  <si>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</si>
  <si>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</si>
  <si>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</si>
  <si>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</si>
  <si>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</si>
  <si>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</si>
  <si>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</si>
  <si>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</si>
  <si>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</si>
  <si>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</si>
  <si>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</si>
  <si>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</si>
  <si>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</si>
  <si>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</si>
  <si>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</si>
  <si>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</si>
  <si>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</si>
  <si>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</si>
  <si>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</si>
  <si>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</si>
  <si>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</si>
  <si>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</si>
  <si>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</si>
  <si>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</si>
  <si>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</si>
  <si>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</si>
  <si>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</si>
  <si>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</si>
  <si>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</si>
  <si>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</si>
  <si>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</si>
  <si>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</si>
  <si>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</si>
  <si>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</si>
  <si>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</si>
  <si>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</si>
  <si>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</si>
  <si>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</si>
  <si>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</si>
  <si>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</si>
  <si>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</si>
  <si>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</si>
  <si>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</si>
  <si>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</si>
  <si>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</si>
  <si>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</si>
  <si>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</si>
  <si>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</si>
  <si>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</si>
  <si>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</si>
  <si>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</si>
  <si>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</si>
  <si>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</si>
  <si>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</si>
  <si>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</si>
  <si>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</si>
  <si>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</si>
  <si>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</si>
  <si>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</si>
  <si>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</si>
  <si>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</si>
  <si>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</si>
  <si>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</si>
  <si>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</si>
  <si>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</si>
  <si>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</si>
  <si>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</si>
  <si>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</si>
  <si>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</si>
  <si>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</si>
  <si>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</si>
  <si>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</si>
  <si>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</si>
  <si>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</si>
  <si>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</si>
  <si>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</si>
  <si>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</si>
  <si>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</si>
  <si>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</si>
  <si>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</si>
  <si>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</si>
  <si>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</si>
  <si>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</si>
  <si>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</si>
  <si>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</si>
  <si>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</si>
  <si>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</si>
  <si>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</si>
  <si>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</si>
  <si>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</si>
  <si>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</si>
  <si>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</si>
  <si>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</si>
  <si>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</si>
  <si>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</si>
  <si>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</si>
  <si>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</si>
  <si>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</si>
  <si>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</si>
  <si>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</si>
  <si>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</si>
  <si>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</si>
  <si>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</si>
  <si>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</si>
  <si>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</si>
  <si>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</si>
  <si>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</si>
  <si>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</si>
  <si>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</si>
  <si>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</si>
  <si>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</si>
  <si>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</si>
  <si>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</si>
  <si>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</si>
  <si>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</si>
  <si>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</si>
  <si>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</si>
  <si>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</si>
  <si>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</si>
  <si>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</si>
  <si>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</si>
  <si>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</si>
  <si>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</si>
  <si>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</si>
  <si>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</si>
  <si>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</si>
  <si>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</si>
  <si>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</si>
  <si>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</si>
  <si>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</si>
  <si>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</si>
  <si>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</si>
  <si>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</si>
  <si>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</si>
  <si>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</si>
  <si>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</si>
  <si>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</si>
  <si>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</si>
  <si>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</si>
  <si>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</si>
  <si>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</si>
  <si>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</si>
  <si>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</si>
  <si>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</si>
  <si>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</si>
  <si>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</si>
  <si>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</si>
  <si>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</si>
  <si>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</si>
  <si>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</si>
  <si>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</si>
  <si>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</si>
  <si>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</si>
  <si>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</si>
  <si>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</si>
  <si>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</si>
  <si>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</si>
  <si>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</si>
  <si>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</si>
  <si>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</si>
  <si>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</si>
  <si>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</si>
  <si>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</si>
  <si>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</si>
  <si>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</si>
  <si>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</si>
  <si>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</si>
  <si>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</si>
  <si>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</si>
  <si>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</si>
  <si>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</si>
  <si>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</si>
  <si>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</si>
  <si>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</si>
  <si>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</si>
  <si>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</si>
  <si>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</si>
  <si>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</si>
  <si>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</si>
  <si>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</si>
  <si>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</si>
  <si>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</si>
  <si>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</si>
  <si>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</si>
  <si>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</si>
  <si>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</si>
  <si>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</si>
  <si>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</si>
  <si>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</si>
  <si>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</si>
  <si>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</si>
  <si>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</si>
  <si>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</si>
  <si>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</si>
  <si>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</si>
  <si>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</si>
  <si>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</si>
  <si>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</si>
  <si>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</si>
  <si>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</si>
  <si>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</si>
  <si>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</si>
  <si>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</si>
  <si>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</si>
  <si>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</si>
  <si>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</si>
  <si>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</si>
  <si>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</si>
  <si>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</si>
  <si>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</si>
  <si>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</si>
  <si>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</si>
  <si>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</si>
  <si>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</si>
  <si>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</si>
  <si>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</si>
  <si>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</si>
  <si>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</si>
  <si>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</si>
  <si>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</si>
  <si>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</si>
  <si>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</si>
  <si>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</si>
  <si>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</si>
  <si>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</si>
  <si>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</si>
  <si>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</si>
  <si>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</si>
  <si>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</si>
  <si>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</si>
  <si>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</si>
  <si>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</si>
  <si>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</si>
  <si>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</si>
  <si>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</si>
  <si>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</si>
  <si>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</si>
  <si>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</si>
  <si>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</si>
  <si>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</si>
  <si>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</si>
  <si>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</si>
  <si>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</si>
  <si>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</si>
  <si>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</si>
  <si>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</si>
  <si>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</si>
  <si>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</si>
  <si>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</si>
  <si>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</si>
  <si>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</si>
  <si>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</si>
  <si>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</si>
  <si>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</si>
  <si>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</si>
  <si>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</si>
  <si>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</si>
  <si>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</si>
  <si>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</si>
  <si>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</si>
  <si>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</si>
  <si>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</si>
  <si>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</si>
  <si>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</si>
  <si>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</si>
  <si>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</si>
  <si>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</si>
  <si>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</si>
  <si>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</si>
  <si>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</si>
  <si>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</si>
  <si>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</si>
  <si>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</si>
  <si>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</si>
  <si>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</si>
  <si>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</si>
  <si>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</si>
  <si>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</si>
  <si>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</si>
  <si>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</si>
  <si>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</si>
  <si>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</si>
  <si>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</si>
  <si>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</si>
  <si>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</si>
  <si>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</si>
  <si>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</si>
  <si>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</si>
  <si>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</si>
  <si>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</si>
  <si>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</si>
  <si>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</si>
  <si>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</si>
  <si>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</si>
  <si>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</si>
  <si>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</si>
  <si>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</si>
  <si>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</si>
  <si>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</si>
  <si>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</si>
  <si>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</si>
  <si>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</si>
  <si>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</si>
  <si>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</si>
  <si>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</si>
  <si>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</si>
  <si>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</si>
  <si>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</si>
  <si>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</si>
  <si>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</si>
  <si>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</si>
  <si>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</si>
  <si>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</si>
  <si>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</si>
  <si>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</si>
  <si>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</si>
  <si>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</si>
  <si>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</si>
  <si>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</si>
  <si>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</si>
  <si>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</si>
  <si>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</si>
  <si>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</si>
  <si>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</si>
  <si>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</si>
  <si>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</si>
  <si>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</si>
  <si>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</si>
  <si>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</si>
  <si>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</si>
  <si>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</si>
  <si>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</si>
  <si>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</si>
  <si>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</si>
  <si>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</si>
  <si>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</si>
  <si>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</si>
  <si>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</si>
  <si>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</si>
  <si>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</si>
  <si>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</si>
  <si>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</si>
  <si>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</si>
  <si>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</si>
  <si>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</si>
  <si>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</si>
  <si>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</si>
  <si>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</si>
  <si>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</si>
  <si>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</si>
  <si>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</si>
  <si>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</si>
  <si>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</si>
  <si>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</si>
  <si>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</si>
  <si>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</si>
  <si>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</si>
  <si>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</si>
  <si>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</si>
  <si>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</si>
  <si>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</si>
  <si>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</si>
  <si>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</si>
  <si>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</si>
  <si>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</si>
  <si>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</si>
  <si>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</si>
  <si>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</si>
  <si>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</si>
  <si>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</si>
  <si>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</si>
  <si>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</si>
  <si>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</si>
  <si>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</si>
  <si>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</si>
  <si>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</si>
  <si>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</si>
  <si>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</si>
  <si>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</si>
  <si>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</si>
  <si>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</si>
  <si>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</si>
  <si>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</si>
  <si>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</si>
  <si>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</si>
  <si>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</si>
  <si>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</si>
  <si>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</si>
  <si>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</si>
  <si>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</si>
  <si>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</si>
  <si>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</si>
  <si>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</si>
  <si>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</si>
  <si>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</si>
  <si>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</si>
  <si>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</si>
  <si>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</si>
  <si>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</si>
  <si>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</si>
  <si>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</si>
  <si>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</si>
  <si>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</si>
  <si>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</si>
  <si>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</si>
  <si>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</si>
  <si>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</si>
  <si>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</si>
  <si>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</si>
  <si>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</si>
  <si>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</si>
  <si>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</si>
  <si>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</si>
  <si>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</si>
  <si>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</si>
  <si>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</si>
  <si>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</si>
  <si>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</si>
  <si>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</si>
  <si>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</si>
  <si>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</si>
  <si>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</si>
  <si>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</si>
  <si>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</si>
  <si>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</si>
  <si>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</si>
  <si>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</si>
  <si>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</si>
  <si>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</si>
  <si>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</si>
  <si>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</si>
  <si>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</si>
  <si>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</si>
  <si>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</si>
  <si>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</si>
  <si>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</si>
  <si>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</si>
  <si>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</si>
  <si>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</si>
  <si>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</si>
  <si>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</si>
  <si>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</si>
  <si>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</si>
  <si>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</si>
  <si>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</si>
  <si>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</si>
  <si>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</si>
  <si>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</si>
  <si>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</si>
  <si>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</si>
  <si>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</si>
  <si>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</si>
  <si>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</si>
  <si>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</si>
  <si>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</si>
  <si>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</si>
  <si>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</si>
  <si>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</si>
  <si>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</si>
  <si>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</si>
  <si>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</si>
  <si>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</si>
  <si>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</si>
  <si>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</si>
  <si>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</si>
  <si>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</si>
  <si>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</si>
  <si>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</si>
  <si>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</si>
  <si>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</si>
  <si>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</si>
  <si>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</si>
  <si>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</si>
  <si>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</si>
  <si>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</si>
  <si>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</si>
  <si>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</si>
  <si>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</si>
  <si>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</si>
  <si>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</si>
  <si>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</si>
  <si>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</si>
  <si>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</si>
  <si>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</si>
  <si>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</si>
  <si>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</si>
  <si>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</si>
  <si>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</si>
  <si>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</si>
  <si>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</si>
  <si>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</si>
  <si>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</si>
  <si>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</si>
  <si>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</si>
  <si>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</si>
  <si>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</si>
  <si>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</si>
  <si>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</si>
  <si>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</si>
  <si>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</si>
  <si>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</si>
  <si>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</si>
  <si>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</si>
  <si>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</si>
  <si>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</si>
  <si>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</si>
  <si>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</si>
  <si>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</si>
  <si>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</si>
  <si>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</si>
  <si>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</si>
  <si>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</si>
  <si>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</si>
  <si>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</si>
  <si>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</si>
  <si>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</si>
  <si>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</si>
  <si>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</si>
  <si>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</si>
  <si>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</si>
  <si>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</si>
  <si>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</si>
  <si>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</si>
  <si>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</si>
  <si>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</si>
  <si>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</si>
  <si>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</si>
  <si>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</si>
  <si>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</si>
  <si>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</si>
  <si>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</si>
  <si>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</si>
  <si>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</si>
  <si>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</si>
  <si>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</si>
  <si>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</si>
  <si>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</si>
  <si>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</si>
  <si>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</si>
  <si>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</si>
  <si>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</si>
  <si>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</si>
  <si>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</si>
  <si>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</si>
  <si>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</si>
  <si>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</si>
  <si>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</si>
  <si>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</si>
  <si>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</si>
  <si>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</si>
  <si>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</si>
  <si>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</si>
  <si>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</si>
  <si>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</si>
  <si>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</si>
  <si>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</si>
  <si>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</si>
  <si>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</si>
  <si>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</si>
  <si>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</si>
  <si>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</si>
  <si>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</si>
  <si>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</si>
  <si>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</si>
  <si>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</si>
  <si>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</si>
  <si>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</si>
  <si>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</si>
  <si>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</si>
  <si>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</si>
  <si>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</si>
  <si>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</si>
  <si>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</si>
  <si>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</si>
  <si>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</si>
  <si>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</si>
  <si>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</si>
  <si>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</si>
  <si>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</si>
  <si>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</si>
  <si>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</si>
  <si>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</si>
  <si>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</si>
  <si>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</si>
  <si>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</si>
  <si>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</si>
  <si>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</si>
  <si>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</si>
  <si>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</si>
  <si>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</si>
  <si>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</si>
  <si>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</si>
  <si>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</si>
  <si>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</si>
  <si>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</si>
  <si>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</si>
  <si>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</si>
  <si>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</si>
  <si>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</si>
  <si>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</si>
  <si>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</si>
  <si>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</si>
  <si>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</si>
  <si>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</si>
  <si>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</si>
  <si>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</si>
  <si>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</si>
  <si>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</si>
  <si>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</si>
  <si>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</si>
  <si>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</si>
  <si>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</si>
  <si>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</si>
  <si>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</si>
  <si>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</si>
  <si>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</si>
  <si>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</si>
  <si>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</si>
  <si>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</si>
  <si>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</si>
  <si>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</si>
  <si>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</si>
  <si>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</si>
  <si>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</si>
  <si>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</si>
  <si>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</si>
  <si>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</si>
  <si>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</si>
  <si>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</si>
  <si>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</si>
  <si>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</si>
  <si>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</si>
  <si>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</si>
  <si>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</si>
  <si>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</si>
  <si>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</si>
  <si>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</si>
  <si>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</si>
  <si>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</si>
  <si>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</si>
  <si>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</si>
  <si>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</si>
  <si>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</si>
  <si>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</si>
  <si>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</si>
  <si>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</si>
  <si>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</si>
  <si>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</si>
  <si>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</si>
  <si>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</si>
  <si>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</si>
  <si>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</si>
  <si>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</si>
  <si>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</si>
  <si>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</si>
  <si>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</si>
  <si>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</si>
  <si>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</si>
  <si>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</si>
  <si>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</si>
  <si>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</si>
  <si>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</si>
  <si>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</si>
  <si>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</si>
  <si>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</si>
  <si>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</si>
  <si>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</si>
  <si>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</si>
  <si>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</si>
  <si>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</si>
  <si>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</si>
  <si>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</si>
  <si>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</si>
  <si>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</si>
  <si>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</si>
  <si>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</si>
  <si>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</si>
  <si>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</si>
  <si>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</si>
  <si>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</si>
  <si>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</si>
  <si>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</si>
  <si>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</si>
  <si>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</si>
  <si>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</si>
  <si>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</si>
  <si>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</si>
  <si>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</si>
  <si>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</si>
  <si>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</si>
  <si>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</si>
  <si>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</si>
  <si>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</si>
  <si>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</si>
  <si>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</si>
  <si>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</si>
  <si>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</si>
  <si>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</si>
  <si>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</si>
  <si>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</si>
  <si>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</si>
  <si>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</si>
  <si>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</si>
  <si>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</si>
  <si>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</si>
  <si>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</si>
  <si>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</si>
  <si>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</si>
  <si>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</si>
  <si>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</si>
  <si>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</si>
  <si>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</si>
  <si>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</si>
  <si>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</si>
  <si>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</si>
  <si>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</si>
  <si>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</si>
  <si>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</si>
  <si>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</si>
  <si>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</si>
  <si>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</si>
  <si>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</si>
  <si>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</si>
  <si>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</si>
  <si>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</si>
  <si>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</si>
  <si>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</si>
  <si>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</si>
  <si>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</si>
  <si>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</si>
  <si>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</si>
  <si>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</si>
  <si>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</si>
  <si>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</si>
  <si>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</si>
  <si>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</si>
  <si>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</si>
  <si>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</si>
  <si>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</si>
  <si>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</si>
  <si>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</si>
  <si>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</si>
  <si>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</si>
  <si>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</si>
  <si>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</si>
  <si>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</si>
  <si>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</si>
  <si>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</si>
  <si>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</si>
  <si>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</si>
  <si>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</si>
  <si>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</si>
  <si>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</si>
  <si>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</si>
  <si>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</si>
  <si>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</si>
  <si>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</si>
  <si>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</si>
  <si>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</si>
  <si>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</si>
  <si>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</si>
  <si>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</si>
  <si>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</si>
  <si>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</si>
  <si>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</si>
  <si>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</si>
  <si>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</si>
  <si>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</si>
  <si>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</si>
  <si>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</si>
  <si>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</si>
  <si>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</si>
  <si>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</si>
  <si>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</si>
  <si>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</si>
  <si>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</si>
  <si>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</si>
  <si>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</si>
  <si>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</si>
  <si>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</si>
  <si>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</si>
  <si>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</si>
  <si>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</si>
  <si>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</si>
  <si>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</si>
  <si>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</si>
  <si>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</si>
  <si>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</si>
  <si>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</si>
  <si>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</si>
  <si>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</si>
  <si>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</si>
  <si>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</si>
  <si>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</si>
  <si>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</si>
  <si>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</si>
  <si>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</si>
  <si>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</si>
  <si>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</si>
  <si>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</si>
  <si>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</si>
  <si>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</si>
  <si>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</si>
  <si>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</si>
  <si>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</si>
  <si>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</si>
  <si>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</si>
  <si>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</si>
  <si>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</si>
  <si>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</si>
  <si>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</si>
  <si>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</si>
  <si>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</si>
  <si>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</si>
  <si>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</si>
  <si>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</si>
  <si>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</si>
  <si>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</si>
  <si>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</si>
  <si>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</si>
  <si>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</si>
  <si>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</si>
  <si>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</si>
  <si>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</si>
  <si>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</si>
  <si>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</si>
  <si>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</si>
  <si>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</si>
  <si>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</si>
  <si>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</si>
  <si>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</si>
  <si>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</si>
  <si>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</si>
  <si>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</si>
  <si>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</si>
  <si>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</si>
  <si>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</si>
  <si>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</si>
  <si>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</si>
  <si>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</si>
  <si>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</si>
  <si>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</si>
  <si>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</si>
  <si>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</si>
  <si>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</si>
  <si>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</si>
  <si>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</si>
  <si>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</si>
  <si>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</si>
  <si>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</si>
  <si>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</si>
  <si>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</si>
  <si>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</si>
  <si>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</si>
  <si>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</si>
  <si>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</si>
  <si>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</si>
  <si>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</si>
  <si>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</si>
  <si>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</si>
  <si>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</si>
  <si>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</si>
  <si>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</si>
  <si>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</si>
  <si>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</si>
  <si>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</si>
  <si>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</si>
  <si>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</si>
  <si>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</si>
  <si>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</si>
  <si>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</si>
  <si>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</si>
  <si>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</si>
  <si>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</si>
  <si>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</si>
  <si>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</si>
  <si>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</si>
  <si>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</si>
  <si>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</si>
  <si>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</si>
  <si>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</si>
  <si>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</si>
  <si>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</si>
  <si>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</si>
  <si>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</si>
  <si>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</si>
  <si>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</si>
  <si>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</si>
  <si>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</si>
  <si>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</si>
  <si>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</si>
  <si>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</si>
  <si>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</si>
  <si>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</si>
  <si>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</si>
  <si>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</si>
  <si>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</si>
  <si>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</si>
  <si>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</si>
  <si>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</si>
  <si>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</si>
  <si>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</si>
  <si>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</si>
  <si>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</si>
  <si>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</si>
  <si>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</si>
  <si>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</si>
  <si>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</si>
  <si>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</si>
  <si>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</si>
  <si>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</si>
  <si>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</si>
  <si>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</si>
  <si>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</si>
  <si>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</si>
  <si>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</si>
  <si>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</si>
  <si>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</si>
  <si>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</si>
  <si>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</si>
  <si>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</si>
  <si>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</si>
  <si>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</si>
  <si>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</si>
  <si>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</si>
  <si>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</si>
  <si>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</si>
  <si>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</si>
  <si>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</si>
  <si>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</si>
  <si>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</si>
  <si>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</si>
  <si>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</si>
  <si>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</si>
  <si>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</si>
  <si>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</si>
  <si>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</si>
  <si>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</si>
  <si>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</si>
  <si>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</si>
  <si>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</si>
  <si>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</si>
  <si>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</si>
  <si>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</si>
  <si>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</si>
  <si>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</si>
  <si>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</si>
  <si>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</si>
  <si>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</si>
  <si>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</si>
  <si>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</si>
  <si>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</si>
  <si>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</si>
  <si>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</si>
  <si>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</si>
  <si>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</si>
  <si>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</si>
  <si>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</si>
  <si>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</si>
  <si>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</si>
  <si>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</si>
  <si>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</si>
  <si>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</si>
  <si>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</si>
  <si>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</si>
  <si>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</si>
  <si>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</si>
  <si>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</si>
  <si>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</si>
  <si>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</si>
  <si>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</si>
  <si>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</si>
  <si>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</si>
  <si>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</si>
  <si>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</si>
  <si>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</si>
  <si>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</si>
  <si>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</si>
  <si>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</si>
  <si>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</si>
  <si>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</si>
  <si>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</si>
  <si>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</si>
  <si>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</si>
  <si>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</si>
  <si>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</si>
  <si>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</si>
  <si>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</si>
  <si>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</si>
  <si>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</si>
  <si>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</si>
  <si>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</si>
  <si>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</si>
  <si>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</si>
  <si>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</si>
  <si>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</si>
  <si>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</si>
  <si>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</si>
  <si>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</si>
  <si>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</si>
  <si>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</si>
  <si>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</si>
  <si>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</si>
  <si>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</si>
  <si>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</si>
  <si>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</si>
  <si>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</si>
  <si>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</si>
  <si>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</si>
  <si>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</si>
  <si>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</si>
  <si>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</si>
  <si>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</si>
  <si>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</si>
  <si>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</si>
  <si>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</si>
  <si>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</si>
  <si>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</si>
  <si>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</si>
  <si>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</si>
  <si>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</si>
  <si>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</si>
  <si>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</si>
  <si>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</si>
  <si>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</si>
  <si>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</si>
  <si>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</si>
  <si>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</si>
  <si>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</si>
  <si>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</si>
  <si>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</si>
  <si>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</si>
  <si>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</si>
  <si>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</si>
  <si>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</si>
  <si>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</si>
  <si>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</si>
  <si>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</si>
  <si>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</si>
  <si>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</si>
  <si>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</si>
  <si>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</si>
  <si>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</si>
  <si>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</si>
  <si>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</si>
  <si>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</si>
  <si>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</si>
  <si>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</si>
  <si>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</si>
  <si>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</si>
  <si>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</si>
  <si>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</si>
  <si>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</si>
  <si>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</si>
  <si>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</si>
  <si>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</si>
  <si>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</si>
  <si>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</si>
  <si>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</si>
  <si>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</si>
  <si>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</si>
  <si>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</si>
  <si>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</si>
  <si>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</si>
  <si>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</si>
  <si>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</si>
  <si>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</si>
  <si>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</si>
  <si>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</si>
  <si>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</si>
  <si>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</si>
  <si>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</si>
  <si>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</si>
  <si>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</si>
  <si>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</si>
  <si>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</si>
  <si>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</si>
  <si>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</si>
  <si>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</si>
  <si>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</si>
  <si>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</si>
  <si>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</si>
  <si>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</si>
  <si>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</si>
  <si>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</si>
  <si>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</si>
  <si>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</si>
  <si>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</si>
  <si>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</si>
  <si>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</si>
  <si>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</si>
  <si>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</si>
  <si>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</si>
  <si>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</si>
  <si>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</si>
  <si>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</si>
  <si>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</si>
  <si>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</si>
  <si>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</si>
  <si>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</si>
  <si>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</si>
  <si>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</si>
  <si>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</si>
  <si>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</si>
  <si>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</si>
  <si>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</si>
  <si>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</si>
  <si>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</si>
  <si>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</si>
  <si>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</si>
  <si>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</si>
  <si>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</si>
  <si>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</si>
  <si>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</si>
  <si>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</si>
  <si>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</si>
  <si>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</si>
  <si>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</si>
  <si>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</si>
  <si>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</si>
  <si>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</si>
  <si>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</si>
  <si>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</si>
  <si>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</si>
  <si>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</si>
  <si>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</si>
  <si>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</si>
  <si>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</si>
  <si>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</si>
  <si>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</si>
  <si>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</si>
  <si>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</si>
  <si>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</si>
  <si>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</si>
  <si>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</si>
  <si>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</si>
  <si>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</si>
  <si>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</si>
  <si>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</si>
  <si>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</si>
  <si>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</si>
  <si>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</si>
  <si>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</si>
  <si>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</si>
  <si>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</si>
  <si>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</si>
  <si>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</si>
  <si>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</si>
  <si>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</si>
  <si>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</si>
  <si>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</si>
  <si>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</si>
  <si>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</si>
  <si>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</si>
  <si>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</si>
  <si>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</si>
  <si>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</si>
  <si>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</si>
  <si>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</si>
  <si>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</si>
  <si>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</si>
  <si>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</si>
  <si>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</si>
  <si>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</si>
  <si>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</si>
  <si>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</si>
  <si>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</si>
  <si>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</si>
  <si>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</si>
  <si>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</si>
  <si>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</si>
  <si>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</si>
  <si>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</si>
  <si>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</si>
  <si>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</si>
  <si>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</si>
  <si>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</si>
  <si>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</si>
  <si>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</si>
  <si>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</si>
  <si>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</si>
  <si>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</si>
  <si>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</si>
  <si>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</si>
  <si>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</si>
  <si>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</si>
  <si>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</si>
  <si>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</si>
  <si>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</si>
  <si>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</si>
  <si>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</si>
  <si>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</si>
  <si>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</si>
  <si>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</si>
  <si>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</si>
  <si>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</si>
  <si>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</si>
  <si>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</si>
  <si>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</si>
  <si>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</si>
  <si>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</si>
  <si>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</si>
  <si>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</si>
  <si>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</si>
  <si>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</si>
  <si>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</si>
  <si>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</si>
  <si>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</si>
  <si>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</si>
  <si>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</si>
  <si>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</si>
  <si>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</si>
  <si>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</si>
  <si>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</si>
  <si>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</si>
  <si>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</si>
  <si>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</si>
  <si>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</si>
  <si>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</si>
  <si>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</si>
  <si>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</si>
  <si>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</si>
  <si>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</si>
  <si>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</si>
  <si>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</si>
  <si>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</si>
  <si>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</si>
  <si>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</si>
  <si>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</si>
  <si>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</si>
  <si>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</si>
  <si>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</si>
  <si>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</si>
  <si>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</si>
  <si>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</si>
  <si>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</si>
  <si>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</si>
  <si>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</si>
  <si>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</si>
  <si>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</si>
  <si>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</si>
  <si>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</si>
  <si>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</si>
  <si>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</si>
  <si>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</si>
  <si>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</si>
  <si>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</si>
  <si>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</si>
  <si>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</si>
  <si>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</si>
  <si>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</si>
  <si>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</si>
  <si>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</si>
  <si>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</si>
  <si>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</si>
  <si>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</si>
  <si>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</si>
  <si>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</si>
  <si>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</si>
  <si>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</si>
  <si>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</si>
  <si>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</si>
  <si>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</si>
  <si>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</si>
  <si>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</si>
  <si>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</si>
  <si>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</si>
  <si>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</si>
  <si>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</si>
  <si>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</si>
  <si>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</si>
  <si>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</si>
  <si>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</si>
  <si>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</si>
  <si>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</si>
  <si>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</si>
  <si>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</si>
  <si>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</si>
  <si>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</si>
  <si>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</si>
  <si>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</si>
  <si>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</si>
  <si>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</si>
  <si>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</si>
  <si>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</si>
  <si>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</si>
  <si>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</si>
  <si>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</si>
  <si>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</si>
  <si>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</si>
  <si>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</si>
  <si>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</si>
  <si>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</si>
  <si>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</si>
  <si>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</si>
  <si>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</si>
  <si>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</si>
  <si>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</si>
  <si>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</si>
  <si>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</si>
  <si>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</si>
  <si>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</si>
  <si>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</si>
  <si>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</si>
  <si>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</si>
  <si>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</si>
  <si>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</si>
  <si>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</si>
  <si>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</si>
  <si>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</si>
  <si>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</si>
  <si>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</si>
  <si>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</si>
  <si>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</si>
  <si>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</si>
  <si>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</si>
  <si>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</si>
  <si>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</si>
  <si>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</si>
  <si>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</si>
  <si>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</si>
  <si>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</si>
  <si>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</si>
  <si>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</si>
  <si>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</si>
  <si>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</si>
  <si>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</si>
  <si>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</si>
  <si>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</si>
  <si>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</si>
  <si>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</si>
  <si>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</si>
  <si>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</si>
  <si>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</si>
  <si>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</si>
  <si>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</si>
  <si>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</si>
  <si>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</si>
  <si>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</si>
  <si>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</si>
  <si>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</si>
  <si>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</si>
  <si>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</si>
  <si>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</si>
  <si>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</si>
  <si>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</si>
  <si>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</si>
  <si>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</si>
  <si>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</si>
  <si>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</si>
  <si>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</si>
  <si>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</si>
  <si>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</si>
  <si>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</si>
  <si>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</si>
  <si>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</si>
  <si>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</si>
  <si>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</si>
  <si>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</si>
  <si>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</si>
  <si>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</si>
  <si>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</si>
  <si>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</si>
  <si>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</si>
  <si>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</si>
  <si>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</si>
  <si>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</si>
  <si>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</si>
  <si>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</si>
  <si>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</si>
  <si>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</si>
  <si>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</si>
  <si>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</si>
  <si>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</si>
  <si>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</si>
  <si>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</si>
  <si>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</si>
  <si>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</si>
  <si>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</si>
  <si>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</si>
  <si>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</si>
  <si>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</si>
  <si>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</si>
  <si>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</si>
  <si>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</si>
  <si>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</si>
  <si>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</si>
  <si>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</si>
  <si>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</si>
  <si>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</si>
  <si>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</si>
  <si>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</si>
  <si>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</si>
  <si>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</si>
  <si>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</si>
  <si>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</si>
  <si>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</si>
  <si>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</si>
  <si>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</si>
  <si>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</si>
  <si>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</si>
  <si>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</si>
  <si>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</si>
  <si>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</si>
  <si>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</si>
  <si>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</si>
  <si>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</si>
  <si>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</si>
  <si>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</si>
  <si>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</si>
  <si>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</si>
  <si>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</si>
  <si>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</si>
  <si>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</si>
  <si>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</si>
  <si>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</si>
  <si>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</si>
  <si>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</si>
  <si>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</si>
  <si>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</si>
  <si>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</si>
  <si>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</si>
  <si>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</si>
  <si>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</si>
  <si>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</si>
  <si>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</si>
  <si>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</si>
  <si>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</si>
  <si>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</si>
  <si>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</si>
  <si>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</si>
  <si>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</si>
  <si>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</si>
  <si>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</si>
  <si>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</si>
  <si>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</si>
  <si>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</si>
  <si>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</si>
  <si>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</si>
  <si>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</si>
  <si>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</si>
  <si>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</si>
  <si>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</si>
  <si>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</si>
  <si>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</si>
  <si>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</si>
  <si>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</si>
  <si>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</si>
  <si>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</si>
  <si>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</si>
  <si>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</si>
  <si>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</si>
  <si>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</si>
  <si>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</si>
  <si>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</si>
  <si>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</si>
  <si>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</si>
  <si>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</si>
  <si>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</si>
  <si>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</si>
  <si>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</si>
  <si>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</si>
  <si>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</si>
  <si>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</si>
  <si>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</si>
  <si>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</si>
  <si>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</si>
  <si>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</si>
  <si>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</si>
  <si>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</si>
  <si>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</si>
  <si>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</si>
  <si>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</si>
  <si>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</si>
  <si>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</si>
  <si>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</si>
  <si>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</si>
  <si>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</si>
  <si>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</si>
  <si>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</si>
  <si>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</si>
  <si>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</si>
  <si>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</si>
  <si>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</si>
  <si>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</si>
  <si>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</si>
  <si>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</si>
  <si>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</si>
  <si>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</si>
  <si>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</si>
  <si>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</si>
  <si>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</si>
  <si>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</si>
  <si>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</si>
  <si>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</si>
  <si>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</si>
  <si>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</si>
  <si>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</si>
  <si>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</si>
  <si>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</si>
  <si>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</si>
  <si>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</si>
  <si>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</si>
  <si>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</si>
  <si>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</si>
  <si>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</si>
  <si>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</si>
  <si>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</si>
  <si>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</si>
  <si>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</si>
  <si>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</si>
  <si>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</si>
  <si>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</si>
  <si>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</si>
  <si>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</si>
  <si>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</si>
  <si>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</si>
  <si>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</si>
  <si>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</si>
  <si>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</si>
  <si>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</si>
  <si>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</si>
  <si>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</si>
  <si>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</si>
  <si>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</si>
  <si>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</si>
  <si>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</si>
  <si>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</si>
  <si>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</si>
  <si>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</si>
  <si>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</si>
  <si>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</si>
  <si>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</si>
  <si>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</si>
  <si>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</si>
  <si>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</si>
  <si>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</si>
  <si>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</si>
  <si>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</si>
  <si>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</si>
  <si>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</si>
  <si>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</si>
  <si>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</si>
  <si>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</si>
  <si>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</si>
  <si>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</si>
  <si>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</si>
  <si>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</si>
  <si>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</si>
  <si>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</si>
  <si>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</si>
  <si>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</si>
  <si>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</si>
  <si>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</si>
  <si>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</si>
  <si>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</si>
  <si>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</si>
  <si>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</si>
  <si>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</si>
  <si>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</si>
  <si>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</si>
  <si>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</si>
  <si>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</si>
  <si>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</si>
  <si>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</si>
  <si>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</si>
  <si>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</si>
  <si>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</si>
  <si>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</si>
  <si>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</si>
  <si>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</si>
  <si>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</si>
  <si>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</si>
  <si>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</si>
  <si>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</si>
  <si>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</si>
  <si>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</si>
  <si>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</si>
  <si>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</si>
  <si>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</si>
  <si>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</si>
  <si>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</si>
  <si>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</si>
  <si>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</si>
  <si>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</si>
  <si>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</si>
  <si>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</si>
  <si>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</si>
  <si>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</si>
  <si>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</si>
  <si>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</si>
  <si>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</si>
  <si>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</si>
  <si>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</si>
  <si>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</si>
  <si>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</si>
  <si>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</si>
  <si>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</si>
  <si>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</si>
  <si>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</si>
  <si>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</si>
  <si>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</si>
  <si>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</si>
  <si>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</si>
  <si>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</si>
  <si>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</si>
  <si>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</si>
  <si>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</si>
  <si>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</si>
  <si>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</si>
  <si>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</si>
  <si>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</si>
  <si>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</si>
  <si>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</si>
  <si>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</si>
  <si>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</si>
  <si>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</si>
  <si>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</si>
  <si>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</si>
  <si>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</si>
  <si>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</si>
  <si>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</si>
  <si>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</si>
  <si>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</si>
  <si>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</si>
  <si>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</si>
  <si>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</si>
  <si>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</si>
  <si>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</si>
  <si>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</si>
  <si>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</si>
  <si>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</si>
  <si>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</si>
  <si>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</si>
  <si>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</si>
  <si>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</si>
  <si>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</si>
  <si>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</si>
  <si>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</si>
  <si>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</si>
  <si>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</si>
  <si>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</si>
  <si>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</si>
  <si>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</si>
  <si>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</si>
  <si>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</si>
  <si>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</si>
  <si>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</si>
  <si>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</si>
  <si>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</si>
  <si>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</si>
  <si>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</si>
  <si>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</si>
  <si>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</si>
  <si>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</si>
  <si>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</si>
  <si>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</si>
  <si>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</si>
  <si>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</si>
  <si>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</si>
  <si>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</si>
  <si>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</si>
  <si>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</si>
  <si>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</si>
  <si>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</si>
  <si>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</si>
  <si>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</si>
  <si>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</si>
  <si>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</si>
  <si>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</si>
  <si>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</si>
  <si>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</si>
  <si>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</si>
  <si>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</si>
  <si>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</si>
  <si>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</si>
  <si>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</si>
  <si>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</si>
  <si>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</si>
  <si>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</si>
  <si>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</si>
  <si>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</si>
  <si>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</si>
  <si>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</si>
  <si>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</si>
  <si>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</si>
  <si>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</si>
  <si>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</si>
  <si>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</si>
  <si>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</si>
  <si>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</si>
  <si>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</si>
  <si>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</si>
  <si>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</si>
  <si>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</si>
  <si>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</si>
  <si>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</si>
  <si>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</si>
  <si>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</si>
  <si>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</si>
  <si>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</si>
  <si>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</si>
  <si>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</si>
  <si>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</si>
  <si>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</si>
  <si>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</si>
  <si>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</si>
  <si>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</si>
  <si>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</si>
  <si>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</si>
  <si>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</si>
  <si>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</si>
  <si>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</si>
  <si>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</si>
  <si>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</si>
  <si>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</si>
  <si>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</si>
  <si>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</si>
  <si>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</si>
  <si>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</si>
  <si>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</si>
  <si>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</si>
  <si>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</si>
  <si>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</si>
  <si>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</si>
  <si>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</si>
  <si>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</si>
  <si>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</si>
  <si>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</si>
  <si>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</si>
  <si>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</si>
  <si>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</si>
  <si>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</si>
  <si>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</si>
  <si>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</si>
  <si>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</si>
  <si>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</si>
  <si>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</si>
  <si>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</si>
  <si>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</si>
  <si>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</si>
  <si>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</si>
  <si>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</si>
  <si>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</si>
  <si>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</si>
  <si>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</si>
  <si>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</si>
  <si>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</si>
  <si>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</si>
  <si>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</si>
  <si>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</si>
  <si>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</si>
  <si>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</si>
  <si>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</si>
  <si>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</si>
  <si>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</si>
  <si>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</si>
  <si>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</si>
  <si>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</si>
  <si>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</si>
  <si>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</si>
  <si>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</si>
  <si>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</si>
  <si>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</si>
  <si>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</si>
  <si>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</si>
  <si>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</si>
  <si>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</si>
  <si>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</si>
  <si>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</si>
  <si>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</si>
  <si>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</si>
  <si>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</si>
  <si>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</si>
  <si>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</si>
  <si>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</si>
  <si>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</si>
  <si>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</si>
  <si>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</si>
  <si>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</si>
  <si>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</si>
  <si>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</si>
  <si>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</si>
  <si>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</si>
  <si>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</si>
  <si>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</si>
  <si>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</si>
  <si>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</si>
  <si>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</si>
  <si>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</si>
  <si>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</si>
  <si>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</si>
  <si>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</si>
  <si>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</si>
  <si>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</si>
  <si>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</si>
  <si>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</si>
  <si>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</si>
  <si>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</si>
  <si>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</si>
  <si>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</si>
  <si>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</si>
  <si>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</si>
  <si>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</si>
  <si>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</si>
  <si>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</si>
  <si>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</si>
  <si>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</si>
  <si>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</si>
  <si>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</si>
  <si>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</si>
  <si>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</si>
  <si>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</si>
  <si>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</si>
  <si>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</si>
  <si>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</si>
  <si>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</si>
  <si>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</si>
  <si>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</si>
  <si>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</si>
  <si>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</si>
  <si>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</si>
  <si>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</si>
  <si>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</si>
  <si>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</si>
  <si>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</si>
  <si>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</si>
  <si>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</si>
  <si>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</si>
  <si>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</si>
  <si>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</si>
  <si>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</si>
  <si>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</si>
  <si>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</si>
  <si>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</si>
  <si>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</si>
  <si>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</si>
  <si>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</si>
  <si>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</si>
  <si>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</si>
  <si>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</si>
  <si>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</si>
  <si>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</si>
  <si>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</si>
  <si>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</si>
  <si>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</si>
  <si>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</si>
  <si>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</si>
  <si>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</si>
  <si>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</si>
  <si>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</si>
  <si>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</si>
  <si>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</si>
  <si>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</si>
  <si>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</si>
  <si>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</si>
  <si>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</si>
  <si>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</si>
  <si>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</si>
  <si>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</si>
  <si>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</si>
  <si>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</si>
  <si>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</si>
  <si>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</si>
  <si>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</si>
  <si>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</si>
  <si>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</si>
  <si>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</si>
  <si>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</si>
  <si>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</si>
  <si>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</si>
  <si>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</si>
  <si>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</si>
  <si>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</si>
  <si>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</si>
  <si>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</si>
  <si>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</si>
  <si>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</si>
  <si>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</si>
  <si>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</si>
  <si>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</si>
  <si>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</si>
  <si>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</si>
  <si>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</si>
  <si>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</si>
  <si>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</si>
  <si>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</si>
  <si>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</si>
  <si>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</si>
  <si>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</si>
  <si>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</si>
  <si>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</si>
  <si>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</si>
  <si>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</si>
  <si>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</si>
  <si>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</si>
  <si>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</si>
  <si>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</si>
  <si>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</si>
  <si>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</si>
  <si>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</si>
  <si>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</si>
  <si>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</si>
  <si>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</si>
  <si>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</si>
  <si>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</si>
  <si>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</si>
  <si>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</si>
  <si>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</si>
  <si>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</si>
  <si>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</si>
  <si>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</si>
  <si>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</si>
  <si>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</si>
  <si>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</si>
  <si>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</si>
  <si>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</si>
  <si>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</si>
  <si>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</si>
  <si>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</si>
  <si>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</si>
  <si>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</si>
  <si>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</si>
  <si>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</si>
  <si>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</si>
  <si>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</si>
  <si>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</si>
  <si>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</si>
  <si>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</si>
  <si>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</si>
  <si>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</si>
  <si>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</si>
  <si>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</si>
  <si>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</si>
  <si>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</si>
  <si>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</si>
  <si>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</si>
  <si>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</si>
  <si>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</si>
  <si>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</si>
  <si>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</si>
  <si>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</si>
  <si>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</si>
  <si>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</si>
  <si>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</si>
  <si>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</si>
  <si>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</si>
  <si>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</si>
  <si>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</si>
  <si>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</si>
  <si>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</si>
  <si>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</si>
  <si>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</si>
  <si>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</si>
  <si>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</si>
  <si>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</si>
  <si>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</si>
  <si>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</si>
  <si>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</si>
  <si>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</si>
  <si>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</si>
  <si>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</si>
  <si>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</si>
  <si>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</si>
  <si>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</si>
  <si>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</si>
  <si>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</si>
  <si>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</si>
  <si>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</si>
  <si>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</si>
  <si>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</si>
  <si>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</si>
  <si>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</si>
  <si>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</si>
  <si>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</si>
  <si>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</si>
  <si>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</si>
  <si>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</si>
  <si>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</si>
  <si>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</si>
  <si>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</si>
  <si>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</si>
  <si>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</si>
  <si>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</si>
  <si>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</si>
  <si>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</si>
  <si>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</si>
  <si>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</si>
  <si>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</si>
  <si>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</si>
  <si>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</si>
  <si>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</si>
  <si>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</si>
  <si>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</si>
  <si>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</si>
  <si>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</si>
  <si>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</si>
  <si>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</si>
  <si>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</si>
  <si>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</si>
  <si>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</si>
  <si>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</si>
  <si>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</si>
  <si>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</si>
  <si>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</si>
  <si>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</si>
  <si>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</si>
  <si>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</si>
  <si>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</si>
  <si>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</si>
  <si>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</si>
  <si>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</si>
  <si>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</si>
  <si>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</si>
  <si>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</si>
  <si>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</si>
  <si>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</si>
  <si>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</si>
  <si>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</si>
  <si>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</si>
  <si>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</si>
  <si>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</si>
  <si>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</si>
  <si>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</si>
  <si>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</si>
  <si>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</si>
  <si>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</si>
  <si>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</si>
  <si>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</si>
  <si>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</si>
  <si>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</si>
  <si>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</si>
  <si>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</si>
  <si>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</si>
  <si>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</si>
  <si>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</si>
  <si>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</si>
  <si>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</si>
  <si>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</si>
  <si>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</si>
  <si>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</si>
  <si>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</si>
  <si>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</si>
  <si>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</si>
  <si>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</si>
  <si>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</si>
  <si>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</si>
  <si>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</si>
  <si>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</si>
  <si>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</si>
  <si>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</si>
  <si>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</si>
  <si>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</si>
  <si>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</si>
  <si>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</si>
  <si>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</si>
  <si>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</si>
  <si>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</si>
  <si>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</si>
  <si>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</si>
  <si>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</si>
  <si>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</si>
  <si>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</si>
  <si>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</si>
  <si>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</si>
  <si>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</si>
  <si>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</si>
  <si>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</si>
  <si>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</si>
  <si>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</si>
  <si>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</si>
  <si>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</si>
  <si>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</si>
  <si>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</si>
  <si>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</si>
  <si>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</si>
  <si>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</si>
  <si>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</si>
  <si>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</si>
  <si>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</si>
  <si>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</si>
  <si>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</si>
  <si>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</si>
  <si>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</si>
  <si>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</si>
  <si>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</si>
  <si>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</si>
  <si>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</si>
  <si>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</si>
  <si>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</si>
  <si>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</si>
  <si>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</si>
  <si>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</si>
  <si>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</si>
  <si>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</si>
  <si>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</si>
  <si>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</si>
  <si>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</si>
  <si>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</si>
  <si>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</si>
  <si>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</si>
  <si>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</si>
  <si>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</si>
  <si>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</si>
  <si>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</si>
  <si>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</si>
  <si>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</si>
  <si>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</si>
  <si>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</si>
  <si>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</si>
  <si>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</si>
  <si>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</si>
  <si>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</si>
  <si>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</si>
  <si>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</si>
  <si>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</si>
  <si>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</si>
  <si>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</si>
  <si>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</si>
  <si>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</si>
  <si>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</si>
  <si>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</si>
  <si>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</si>
  <si>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</si>
  <si>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</si>
  <si>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</si>
  <si>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</si>
  <si>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</si>
  <si>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</si>
  <si>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</si>
  <si>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</si>
  <si>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</si>
  <si>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</si>
  <si>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</si>
  <si>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</si>
  <si>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</si>
  <si>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</si>
  <si>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</si>
  <si>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</si>
  <si>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</si>
  <si>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</si>
  <si>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</si>
  <si>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</si>
  <si>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</si>
  <si>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</si>
  <si>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</si>
  <si>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</si>
  <si>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</si>
  <si>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</si>
  <si>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</si>
  <si>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</si>
  <si>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</si>
  <si>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</si>
  <si>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</si>
  <si>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</si>
  <si>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</si>
  <si>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</si>
  <si>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</si>
  <si>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</si>
  <si>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</si>
  <si>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</si>
  <si>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</si>
  <si>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</si>
  <si>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</si>
  <si>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</si>
  <si>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</si>
  <si>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</si>
  <si>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</si>
  <si>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</si>
  <si>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</si>
  <si>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</si>
  <si>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</si>
  <si>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</si>
  <si>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</si>
  <si>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</si>
  <si>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</si>
  <si>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</si>
  <si>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</si>
  <si>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</si>
  <si>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</si>
  <si>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</si>
  <si>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</si>
  <si>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</si>
  <si>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</si>
  <si>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</si>
  <si>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</si>
  <si>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</si>
  <si>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</si>
  <si>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</si>
  <si>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</si>
  <si>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</si>
  <si>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</si>
  <si>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</si>
  <si>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</si>
  <si>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</si>
  <si>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</si>
  <si>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</si>
  <si>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</si>
  <si>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</si>
  <si>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</si>
  <si>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</si>
  <si>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</si>
  <si>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</si>
  <si>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</si>
  <si>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</si>
  <si>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</si>
  <si>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</si>
  <si>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</si>
  <si>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</si>
  <si>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</si>
  <si>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</si>
  <si>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</si>
  <si>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</si>
  <si>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</si>
  <si>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</si>
  <si>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</si>
  <si>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</si>
  <si>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</si>
  <si>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</si>
  <si>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</si>
  <si>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</si>
  <si>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</si>
  <si>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</si>
  <si>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</si>
  <si>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</si>
  <si>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</si>
  <si>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</si>
  <si>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</si>
  <si>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</si>
  <si>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</si>
  <si>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</si>
  <si>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</si>
  <si>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</si>
  <si>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</si>
  <si>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</si>
  <si>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</si>
  <si>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</si>
  <si>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</si>
  <si>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</si>
  <si>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</si>
  <si>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</si>
  <si>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</si>
  <si>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</si>
  <si>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</si>
  <si>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</si>
  <si>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</si>
  <si>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</si>
  <si>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</si>
  <si>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</si>
  <si>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</si>
  <si>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</si>
  <si>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</si>
  <si>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</si>
  <si>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</si>
  <si>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</si>
  <si>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</si>
  <si>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</si>
  <si>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</si>
  <si>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</si>
  <si>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</si>
  <si>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</si>
  <si>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</si>
  <si>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</si>
  <si>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</si>
  <si>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</si>
  <si>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</si>
  <si>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</si>
  <si>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</si>
  <si>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</si>
  <si>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</si>
  <si>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</si>
  <si>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</si>
  <si>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</si>
  <si>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</si>
  <si>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</si>
  <si>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</si>
  <si>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</si>
  <si>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</si>
  <si>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</si>
  <si>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</si>
  <si>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</si>
  <si>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</si>
  <si>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</si>
  <si>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</si>
  <si>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</si>
  <si>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</si>
  <si>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</si>
  <si>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</si>
  <si>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</si>
  <si>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</si>
  <si>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</si>
  <si>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</si>
  <si>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</si>
  <si>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</si>
  <si>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</si>
  <si>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</si>
  <si>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</si>
  <si>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</si>
  <si>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</si>
  <si>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</si>
  <si>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</si>
  <si>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</si>
  <si>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</si>
  <si>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</si>
  <si>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</si>
  <si>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</si>
  <si>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</si>
  <si>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</si>
  <si>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</si>
  <si>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</si>
  <si>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</si>
  <si>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</si>
  <si>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</si>
  <si>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</si>
  <si>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</si>
  <si>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</si>
  <si>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</si>
  <si>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</si>
  <si>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</si>
  <si>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</si>
  <si>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</si>
  <si>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</si>
  <si>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</si>
  <si>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</si>
  <si>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</si>
  <si>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</si>
  <si>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</si>
  <si>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</si>
  <si>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</si>
  <si>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</si>
  <si>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</si>
  <si>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</si>
  <si>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</si>
  <si>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</si>
  <si>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</si>
  <si>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</si>
  <si>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</si>
  <si>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</si>
  <si>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</si>
  <si>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</si>
  <si>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</si>
  <si>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</si>
  <si>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</si>
  <si>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</si>
  <si>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</si>
  <si>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</si>
  <si>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</si>
  <si>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</si>
  <si>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</si>
  <si>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</si>
  <si>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</si>
  <si>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</si>
  <si>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</si>
  <si>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</si>
  <si>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</si>
  <si>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</si>
  <si>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</si>
  <si>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</si>
  <si>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</si>
  <si>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</si>
  <si>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</si>
  <si>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</si>
  <si>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</si>
  <si>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</si>
  <si>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</si>
  <si>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</si>
  <si>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</si>
  <si>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</si>
  <si>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</si>
  <si>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</si>
  <si>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</si>
  <si>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</si>
  <si>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</si>
  <si>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</si>
  <si>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</si>
  <si>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</si>
  <si>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</si>
  <si>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</si>
  <si>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</si>
  <si>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</si>
  <si>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</si>
  <si>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</si>
  <si>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</si>
  <si>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</si>
  <si>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</si>
  <si>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</si>
  <si>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</si>
  <si>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</si>
  <si>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</si>
  <si>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</si>
  <si>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</si>
  <si>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</si>
  <si>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</si>
  <si>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</si>
  <si>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</si>
  <si>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</si>
  <si>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</si>
  <si>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</si>
  <si>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</si>
  <si>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</si>
  <si>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</si>
  <si>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</si>
  <si>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</si>
  <si>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</si>
  <si>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</si>
  <si>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</si>
  <si>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</si>
  <si>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</si>
  <si>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</si>
  <si>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</si>
  <si>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</si>
  <si>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</si>
  <si>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</si>
  <si>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</si>
  <si>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</si>
  <si>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</si>
  <si>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</si>
  <si>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</si>
  <si>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</si>
  <si>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</si>
  <si>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</si>
  <si>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</si>
  <si>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</si>
  <si>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</si>
  <si>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</si>
  <si>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</si>
  <si>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</si>
  <si>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</si>
  <si>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</si>
  <si>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</si>
  <si>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</si>
  <si>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</si>
  <si>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</si>
  <si>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</si>
  <si>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</si>
  <si>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</si>
  <si>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</si>
  <si>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</si>
  <si>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</si>
  <si>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</si>
  <si>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</si>
  <si>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</si>
  <si>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</si>
  <si>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</si>
  <si>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</si>
  <si>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</si>
  <si>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</si>
  <si>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</si>
  <si>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</si>
  <si>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</si>
  <si>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</si>
  <si>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</si>
  <si>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</si>
  <si>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</si>
  <si>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</si>
  <si>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</si>
  <si>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</si>
  <si>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</si>
  <si>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</si>
  <si>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</si>
  <si>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</si>
  <si>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</si>
  <si>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</si>
  <si>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</si>
  <si>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</si>
  <si>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</si>
  <si>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</si>
  <si>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</si>
  <si>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</si>
  <si>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</si>
  <si>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</si>
  <si>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</si>
  <si>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</si>
  <si>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</si>
  <si>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</si>
  <si>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</si>
  <si>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</si>
  <si>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</si>
  <si>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</si>
  <si>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</si>
  <si>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</si>
  <si>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</si>
  <si>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</si>
  <si>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</si>
  <si>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</si>
  <si>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</si>
  <si>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</si>
  <si>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</si>
  <si>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</si>
  <si>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</si>
  <si>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</si>
  <si>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</si>
  <si>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</si>
  <si>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</si>
  <si>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</si>
  <si>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</si>
  <si>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</si>
  <si>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</si>
  <si>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</si>
  <si>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</si>
  <si>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</si>
  <si>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</si>
  <si>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</si>
  <si>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</si>
  <si>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</si>
  <si>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</si>
  <si>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</si>
  <si>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</si>
  <si>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</si>
  <si>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</si>
  <si>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</si>
  <si>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</si>
  <si>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</si>
  <si>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</si>
  <si>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</si>
  <si>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</si>
  <si>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</si>
  <si>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</si>
  <si>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</si>
  <si>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</si>
  <si>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</si>
  <si>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</si>
  <si>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</si>
  <si>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</si>
  <si>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</si>
  <si>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</si>
  <si>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</si>
  <si>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</si>
  <si>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</si>
  <si>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</si>
  <si>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</si>
  <si>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</si>
  <si>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</si>
  <si>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</si>
  <si>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</si>
  <si>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</si>
  <si>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</si>
  <si>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</si>
  <si>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</si>
  <si>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</si>
  <si>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</si>
  <si>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</si>
  <si>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</si>
  <si>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</si>
  <si>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</si>
  <si>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</si>
  <si>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</si>
  <si>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</si>
  <si>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</si>
  <si>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</si>
  <si>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</si>
  <si>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</si>
  <si>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</si>
  <si>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</si>
  <si>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</si>
  <si>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</si>
  <si>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</si>
  <si>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</si>
  <si>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</si>
  <si>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</si>
  <si>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</si>
  <si>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</si>
  <si>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</si>
  <si>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</si>
  <si>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</si>
  <si>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</si>
  <si>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</si>
  <si>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</si>
  <si>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</si>
  <si>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</si>
  <si>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</si>
  <si>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</si>
  <si>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</si>
  <si>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</si>
  <si>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</si>
  <si>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</si>
  <si>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</si>
  <si>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</si>
  <si>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</si>
  <si>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</si>
  <si>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</si>
  <si>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</si>
  <si>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</si>
  <si>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</si>
  <si>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</si>
  <si>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</si>
  <si>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</si>
  <si>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</si>
  <si>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</si>
  <si>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</si>
  <si>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</si>
  <si>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</si>
  <si>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</si>
  <si>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</si>
  <si>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</si>
  <si>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</si>
  <si>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</si>
  <si>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</si>
  <si>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</si>
  <si>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</si>
  <si>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</si>
  <si>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</si>
  <si>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</si>
  <si>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</si>
  <si>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</si>
  <si>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</si>
  <si>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</si>
  <si>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</si>
  <si>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</si>
  <si>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</si>
  <si>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</si>
  <si>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</si>
  <si>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</si>
  <si>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</si>
  <si>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</si>
  <si>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</si>
  <si>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</si>
  <si>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</si>
  <si>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</si>
  <si>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</si>
  <si>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</si>
  <si>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</si>
  <si>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</si>
  <si>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</si>
  <si>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</si>
  <si>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</si>
  <si>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</si>
  <si>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</si>
  <si>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</si>
  <si>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</si>
  <si>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</si>
  <si>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</si>
  <si>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</si>
  <si>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</si>
  <si>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</si>
  <si>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</si>
  <si>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</si>
  <si>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</si>
  <si>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</si>
  <si>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</si>
  <si>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</si>
  <si>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</si>
  <si>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</si>
  <si>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</si>
  <si>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</si>
  <si>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</si>
  <si>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</si>
  <si>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</si>
  <si>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</si>
  <si>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</si>
  <si>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</si>
  <si>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</si>
  <si>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</si>
  <si>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</si>
  <si>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</si>
  <si>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</si>
  <si>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</si>
  <si>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</si>
  <si>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</si>
  <si>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</si>
  <si>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</si>
  <si>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</si>
  <si>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</si>
  <si>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</si>
  <si>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</si>
  <si>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</si>
  <si>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</si>
  <si>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</si>
  <si>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</si>
  <si>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</si>
  <si>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</si>
  <si>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</si>
  <si>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</si>
  <si>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</si>
  <si>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</si>
  <si>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</si>
  <si>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</si>
  <si>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</si>
  <si>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</si>
  <si>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</si>
  <si>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</si>
  <si>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</si>
  <si>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</si>
  <si>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</si>
  <si>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</si>
  <si>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</si>
  <si>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</si>
  <si>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</si>
  <si>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</si>
  <si>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</si>
  <si>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</si>
  <si>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</si>
  <si>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</si>
  <si>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</si>
  <si>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</si>
  <si>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</si>
  <si>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</si>
  <si>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</si>
  <si>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</si>
  <si>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</si>
  <si>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</si>
  <si>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</si>
  <si>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</si>
  <si>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</si>
  <si>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</si>
  <si>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</si>
  <si>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</si>
  <si>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</si>
  <si>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</si>
  <si>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</si>
  <si>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</si>
  <si>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</si>
  <si>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</si>
  <si>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</si>
  <si>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</si>
  <si>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</si>
  <si>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</si>
  <si>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</si>
  <si>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</si>
  <si>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</si>
  <si>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</si>
  <si>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</si>
  <si>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</si>
  <si>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</si>
  <si>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</si>
  <si>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</si>
  <si>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</si>
  <si>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</si>
  <si>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</si>
  <si>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</si>
  <si>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</si>
  <si>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</si>
  <si>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</si>
  <si>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</si>
  <si>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</si>
  <si>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</si>
  <si>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</si>
  <si>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</si>
  <si>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</si>
  <si>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</si>
  <si>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</si>
  <si>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</si>
  <si>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</si>
  <si>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</si>
  <si>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</si>
  <si>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</si>
  <si>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</si>
  <si>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</si>
  <si>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</si>
  <si>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</si>
  <si>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</si>
  <si>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</si>
  <si>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</si>
  <si>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</si>
  <si>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</si>
  <si>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</si>
  <si>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</si>
  <si>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</si>
  <si>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</si>
  <si>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</si>
  <si>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</si>
  <si>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</si>
  <si>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</si>
  <si>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</si>
  <si>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</si>
  <si>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</si>
  <si>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</si>
  <si>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</si>
  <si>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</si>
  <si>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</si>
  <si>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</si>
  <si>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</si>
  <si>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</si>
  <si>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</si>
  <si>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</si>
  <si>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</si>
  <si>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</si>
  <si>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</si>
  <si>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</si>
  <si>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</si>
  <si>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</si>
  <si>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</si>
  <si>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</si>
  <si>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</si>
  <si>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</si>
  <si>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</si>
  <si>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</si>
  <si>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</si>
  <si>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</si>
  <si>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</si>
  <si>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</si>
  <si>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</si>
  <si>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</si>
  <si>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</si>
  <si>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</si>
  <si>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</si>
  <si>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</si>
  <si>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</si>
  <si>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</si>
  <si>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</si>
  <si>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</si>
  <si>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</si>
  <si>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</si>
  <si>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</si>
  <si>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</si>
  <si>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</si>
  <si>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</si>
  <si>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</si>
  <si>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</si>
  <si>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</si>
  <si>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</si>
  <si>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</si>
  <si>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</si>
  <si>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</si>
  <si>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</si>
  <si>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</si>
  <si>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</si>
  <si>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</si>
  <si>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</si>
  <si>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</si>
  <si>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</si>
  <si>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</si>
  <si>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</si>
  <si>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</si>
  <si>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</si>
  <si>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</si>
  <si>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</si>
  <si>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</si>
  <si>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</si>
  <si>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</si>
  <si>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</si>
  <si>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</si>
  <si>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</si>
  <si>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</si>
  <si>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</si>
  <si>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</si>
  <si>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</si>
  <si>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</si>
  <si>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</si>
  <si>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</si>
  <si>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</si>
  <si>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</si>
  <si>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</si>
  <si>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</si>
  <si>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</si>
  <si>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</si>
  <si>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</si>
  <si>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</si>
  <si>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</si>
  <si>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</si>
  <si>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</si>
  <si>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</si>
  <si>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</si>
  <si>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</si>
  <si>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</si>
  <si>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</si>
  <si>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</si>
  <si>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</si>
  <si>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</si>
  <si>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</si>
  <si>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</si>
  <si>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</si>
  <si>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</si>
  <si>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</si>
  <si>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</si>
  <si>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</si>
  <si>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</si>
  <si>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</si>
  <si>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</si>
  <si>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</si>
  <si>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</si>
  <si>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</si>
  <si>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</si>
  <si>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</si>
  <si>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</si>
  <si>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</si>
  <si>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</si>
  <si>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</si>
  <si>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</si>
  <si>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</si>
  <si>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</si>
  <si>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</si>
  <si>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</si>
  <si>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</si>
  <si>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</si>
  <si>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</si>
  <si>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</si>
  <si>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</si>
  <si>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</si>
  <si>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</si>
  <si>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</si>
  <si>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</si>
  <si>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</si>
  <si>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</si>
  <si>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</si>
  <si>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</si>
  <si>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</si>
  <si>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</si>
  <si>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</si>
  <si>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</si>
  <si>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</si>
  <si>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</si>
  <si>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</si>
  <si>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</si>
  <si>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</si>
  <si>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</si>
  <si>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</si>
  <si>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</si>
  <si>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</si>
  <si>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</si>
  <si>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</si>
  <si>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</si>
  <si>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</si>
  <si>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</si>
  <si>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</si>
  <si>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</si>
  <si>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</si>
  <si>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</si>
  <si>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</si>
  <si>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</si>
  <si>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</si>
  <si>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</si>
  <si>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</si>
  <si>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</si>
  <si>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</si>
  <si>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</si>
  <si>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</si>
  <si>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</si>
  <si>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</si>
  <si>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</si>
  <si>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</si>
  <si>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</si>
  <si>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</si>
  <si>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</si>
  <si>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</si>
  <si>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</si>
  <si>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</si>
  <si>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</si>
  <si>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</si>
  <si>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</si>
  <si>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</si>
  <si>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</si>
  <si>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</si>
  <si>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</si>
  <si>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</si>
  <si>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</si>
  <si>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</si>
  <si>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</si>
  <si>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</si>
  <si>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</si>
  <si>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</si>
  <si>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</si>
  <si>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</si>
  <si>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</si>
  <si>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</si>
  <si>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</si>
  <si>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</si>
  <si>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</si>
  <si>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</si>
  <si>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</si>
  <si>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</si>
  <si>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</si>
  <si>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</si>
  <si>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</si>
  <si>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</si>
  <si>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</si>
  <si>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</si>
  <si>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</si>
  <si>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</si>
  <si>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</si>
  <si>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</si>
  <si>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</si>
  <si>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</si>
  <si>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</si>
  <si>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</si>
  <si>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</si>
  <si>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</si>
  <si>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</si>
  <si>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</si>
  <si>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</si>
  <si>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</si>
  <si>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</si>
  <si>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</si>
  <si>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</si>
  <si>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</si>
  <si>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</si>
  <si>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</si>
  <si>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</si>
  <si>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</si>
  <si>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</si>
  <si>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</si>
  <si>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</si>
  <si>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</si>
  <si>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</si>
  <si>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</si>
  <si>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</si>
  <si>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</si>
  <si>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</si>
  <si>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</si>
  <si>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</si>
  <si>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</si>
  <si>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</si>
  <si>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</si>
  <si>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</si>
  <si>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</si>
  <si>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</si>
  <si>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</si>
  <si>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</si>
  <si>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</si>
  <si>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</si>
  <si>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</si>
  <si>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</si>
  <si>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</si>
  <si>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</si>
  <si>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</si>
  <si>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</si>
  <si>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</si>
  <si>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</si>
  <si>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MAST Technologies, Inc.</t>
  </si>
  <si>
    <t>Steve Burningham</t>
  </si>
  <si>
    <t>s.burningham@masttechnologies.com</t>
  </si>
  <si>
    <t>8584521700</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</si>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</sst>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14434</v>
      </c>
      <c r="F50" s="37" t="s">
        <v>14205</v>
      </c>
      <c r="G50" s="34"/>
    </row>
    <row r="51" spans="1:7" ht="45">
      <c r="A51" s="357"/>
      <c r="B51" s="193">
        <v>6.01</v>
      </c>
      <c r="C51" s="181" t="s">
        <v>13489</v>
      </c>
      <c r="D51" s="194">
        <v>43970</v>
      </c>
      <c r="E51" s="202" t="s">
        <v>15504</v>
      </c>
      <c r="F51" s="202" t="s">
        <v>14205</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0" sqref="D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15506</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15507</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15508</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15511</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15509</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44033</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MAST Technologies,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Steve Burningham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s.burningham@masttechnologies.com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8584521700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Steve Burningham</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s.burningham@masttechnologies.com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f>Declaration!D75</f>
        <v>0</v>
      </c>
      <c r="C54" s="102" t="str">
        <f t="shared" ref="C54:C60" ca="1" si="10">IF(H54=1,J54,I54)</f>
        <v>Complete</v>
      </c>
      <c r="D54" s="108" t="str">
        <f>IF(H54=1,"Click here to answer question (A)","")</f>
        <v/>
      </c>
      <c r="E54" s="84" t="s">
        <v>1330</v>
      </c>
      <c r="F54" s="107">
        <f>IF(SUM(F$24:F$27)=0,0,1)</f>
        <v>0</v>
      </c>
      <c r="G54" s="81">
        <f>IF(B54=0,1,0)</f>
        <v>1</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f>Declaration!D77</f>
        <v>0</v>
      </c>
      <c r="C55" s="102" t="str">
        <f t="shared" ca="1" si="10"/>
        <v>Complete</v>
      </c>
      <c r="D55" s="108" t="str">
        <f>IF(H55=1,"Click here to answer question (B)","")</f>
        <v/>
      </c>
      <c r="E55" s="84" t="s">
        <v>1330</v>
      </c>
      <c r="F55" s="107">
        <f t="shared" ref="F55" si="12">F$54</f>
        <v>0</v>
      </c>
      <c r="G55" s="81">
        <f>IF(B55=0,1,0)</f>
        <v>1</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f>Declaration!D79</f>
        <v>0</v>
      </c>
      <c r="C57" s="102" t="str">
        <f t="shared" ca="1" si="10"/>
        <v>Complete</v>
      </c>
      <c r="D57" s="108" t="str">
        <f>IF(H57=1,"Click here to answer question (C)","")</f>
        <v/>
      </c>
      <c r="E57" s="84" t="s">
        <v>1330</v>
      </c>
      <c r="F57" s="107">
        <f>F$54</f>
        <v>0</v>
      </c>
      <c r="G57" s="81">
        <f>IF(B57=0,1,0)</f>
        <v>1</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f>Declaration!D81</f>
        <v>0</v>
      </c>
      <c r="C58" s="102" t="str">
        <f t="shared" ca="1" si="10"/>
        <v>Complete</v>
      </c>
      <c r="D58" s="108" t="str">
        <f>IF(H58=1,"Click here to answer question (D)","")</f>
        <v/>
      </c>
      <c r="E58" s="84" t="s">
        <v>1330</v>
      </c>
      <c r="F58" s="107">
        <f>F$54</f>
        <v>0</v>
      </c>
      <c r="G58" s="81">
        <f>IF(B58=0,1,0)</f>
        <v>1</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f>Declaration!D83</f>
        <v>0</v>
      </c>
      <c r="C59" s="102" t="str">
        <f t="shared" ca="1" si="10"/>
        <v>Complete</v>
      </c>
      <c r="D59" s="108" t="str">
        <f>IF(H59=1,"Click here to answer question (E)","")</f>
        <v/>
      </c>
      <c r="E59" s="84" t="s">
        <v>1330</v>
      </c>
      <c r="F59" s="107">
        <f>F$54</f>
        <v>0</v>
      </c>
      <c r="G59" s="81">
        <f>IF(B59=0,1,0)</f>
        <v>1</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f>Declaration!D85</f>
        <v>0</v>
      </c>
      <c r="C60" s="102" t="str">
        <f t="shared" ca="1" si="10"/>
        <v>Complete</v>
      </c>
      <c r="D60" s="108" t="str">
        <f>IF(H60=1,"Click here to answer question (F)","")</f>
        <v/>
      </c>
      <c r="E60" s="84" t="s">
        <v>1330</v>
      </c>
      <c r="F60" s="107">
        <f>F$54</f>
        <v>0</v>
      </c>
      <c r="G60" s="81">
        <f>IF(B60=0,1,0)</f>
        <v>1</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f>Declaration!D87</f>
        <v>0</v>
      </c>
      <c r="C62" s="102" t="str">
        <f t="shared" ref="C62:C68" ca="1" si="13">IF(H62=1,J62,I62)</f>
        <v>Complete</v>
      </c>
      <c r="D62" s="108" t="str">
        <f>IF(H62=1,"Click here to answer question (G)","")</f>
        <v/>
      </c>
      <c r="E62" s="84" t="s">
        <v>1330</v>
      </c>
      <c r="F62" s="107">
        <f>F$54</f>
        <v>0</v>
      </c>
      <c r="G62" s="81">
        <f>IF(B62=0,1,0)</f>
        <v>1</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f>Declaration!D89</f>
        <v>0</v>
      </c>
      <c r="C63" s="102" t="str">
        <f t="shared" ca="1" si="13"/>
        <v>Complete</v>
      </c>
      <c r="D63" s="108" t="str">
        <f>IF(H63=1,"Click here to answer question (H)","")</f>
        <v/>
      </c>
      <c r="E63" s="84" t="s">
        <v>1330</v>
      </c>
      <c r="F63" s="107">
        <f>F$54</f>
        <v>0</v>
      </c>
      <c r="G63" s="81">
        <f>IF(B63=0,1,0)</f>
        <v>1</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13.75">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30">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Burningham</cp:lastModifiedBy>
  <cp:lastPrinted>2015-04-21T20:47:43Z</cp:lastPrinted>
  <dcterms:created xsi:type="dcterms:W3CDTF">2010-06-21T21:00:23Z</dcterms:created>
  <dcterms:modified xsi:type="dcterms:W3CDTF">2020-07-21T15:27:30Z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