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SUNG\Desktop\"/>
    </mc:Choice>
  </mc:AlternateContent>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84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16" i="5"/>
  <c r="J16" i="5" s="1"/>
  <c r="V17" i="5"/>
  <c r="G17" i="5" s="1"/>
  <c r="V18" i="5"/>
  <c r="G18" i="5" s="1"/>
  <c r="V19" i="5"/>
  <c r="V20" i="5"/>
  <c r="G20" i="5" s="1"/>
  <c r="V21" i="5"/>
  <c r="V22" i="5"/>
  <c r="V23" i="5"/>
  <c r="V24" i="5"/>
  <c r="V25" i="5"/>
  <c r="V26" i="5"/>
  <c r="V27" i="5"/>
  <c r="V28" i="5"/>
  <c r="I28" i="5" s="1"/>
  <c r="V29" i="5"/>
  <c r="H29" i="5" s="1"/>
  <c r="V30" i="5"/>
  <c r="V31" i="5"/>
  <c r="V32" i="5"/>
  <c r="G32" i="5" s="1"/>
  <c r="V33" i="5"/>
  <c r="V34" i="5"/>
  <c r="V35" i="5"/>
  <c r="V36" i="5"/>
  <c r="V37" i="5"/>
  <c r="V38" i="5"/>
  <c r="V39" i="5"/>
  <c r="V40" i="5"/>
  <c r="H40" i="5" s="1"/>
  <c r="V41" i="5"/>
  <c r="G41" i="5" s="1"/>
  <c r="V42" i="5"/>
  <c r="V43" i="5"/>
  <c r="V44" i="5"/>
  <c r="V45" i="5"/>
  <c r="V46" i="5"/>
  <c r="V47" i="5"/>
  <c r="G47" i="5" s="1"/>
  <c r="V48" i="5"/>
  <c r="V49" i="5"/>
  <c r="V50" i="5"/>
  <c r="V51" i="5"/>
  <c r="V52" i="5"/>
  <c r="R52" i="5" s="1"/>
  <c r="V53" i="5"/>
  <c r="J53" i="5" s="1"/>
  <c r="V54" i="5"/>
  <c r="V55" i="5"/>
  <c r="G55" i="5" s="1"/>
  <c r="V56" i="5"/>
  <c r="V57" i="5"/>
  <c r="G57" i="5" s="1"/>
  <c r="V58" i="5"/>
  <c r="V59" i="5"/>
  <c r="G59" i="5" s="1"/>
  <c r="V60" i="5"/>
  <c r="V61" i="5"/>
  <c r="V62" i="5"/>
  <c r="V63" i="5"/>
  <c r="V64" i="5"/>
  <c r="G64" i="5" s="1"/>
  <c r="V65" i="5"/>
  <c r="R65" i="5" s="1"/>
  <c r="V66" i="5"/>
  <c r="V67" i="5"/>
  <c r="V68" i="5"/>
  <c r="V69" i="5"/>
  <c r="G69" i="5" s="1"/>
  <c r="V70" i="5"/>
  <c r="V71" i="5"/>
  <c r="G71" i="5" s="1"/>
  <c r="V72" i="5"/>
  <c r="V73" i="5"/>
  <c r="V74" i="5"/>
  <c r="V75" i="5"/>
  <c r="V76" i="5"/>
  <c r="I76" i="5" s="1"/>
  <c r="V77" i="5"/>
  <c r="V78" i="5"/>
  <c r="V79" i="5"/>
  <c r="V80" i="5"/>
  <c r="V81" i="5"/>
  <c r="V82" i="5"/>
  <c r="V83" i="5"/>
  <c r="V84" i="5"/>
  <c r="V85" i="5"/>
  <c r="V86" i="5"/>
  <c r="V87" i="5"/>
  <c r="V88" i="5"/>
  <c r="R88" i="5" s="1"/>
  <c r="V89" i="5"/>
  <c r="J89" i="5" s="1"/>
  <c r="V90" i="5"/>
  <c r="V91" i="5"/>
  <c r="V92" i="5"/>
  <c r="V93" i="5"/>
  <c r="V94" i="5"/>
  <c r="V95" i="5"/>
  <c r="V96" i="5"/>
  <c r="V97" i="5"/>
  <c r="E97" i="5"/>
  <c r="X97" i="5" s="1"/>
  <c r="V98" i="5"/>
  <c r="E98" i="5"/>
  <c r="X98" i="5" s="1"/>
  <c r="V99" i="5"/>
  <c r="E99" i="5"/>
  <c r="V100" i="5"/>
  <c r="E100" i="5"/>
  <c r="V101" i="5"/>
  <c r="E101" i="5"/>
  <c r="X101" i="5" s="1"/>
  <c r="V102" i="5"/>
  <c r="E102" i="5"/>
  <c r="X102" i="5" s="1"/>
  <c r="V103" i="5"/>
  <c r="E103" i="5"/>
  <c r="X103" i="5" s="1"/>
  <c r="V104" i="5"/>
  <c r="E104" i="5"/>
  <c r="X104" i="5" s="1"/>
  <c r="V105" i="5"/>
  <c r="E105" i="5"/>
  <c r="V106" i="5"/>
  <c r="E106" i="5"/>
  <c r="V107" i="5"/>
  <c r="E107" i="5"/>
  <c r="X107" i="5" s="1"/>
  <c r="V108" i="5"/>
  <c r="E108" i="5"/>
  <c r="X108" i="5" s="1"/>
  <c r="V109" i="5"/>
  <c r="E109" i="5"/>
  <c r="X109" i="5" s="1"/>
  <c r="V110" i="5"/>
  <c r="E110" i="5"/>
  <c r="X110" i="5" s="1"/>
  <c r="V111" i="5"/>
  <c r="E111" i="5"/>
  <c r="V112" i="5"/>
  <c r="E112" i="5"/>
  <c r="V113" i="5"/>
  <c r="E113" i="5"/>
  <c r="X113" i="5" s="1"/>
  <c r="V114" i="5"/>
  <c r="E114" i="5"/>
  <c r="X114" i="5" s="1"/>
  <c r="V115" i="5"/>
  <c r="E115" i="5"/>
  <c r="X115" i="5" s="1"/>
  <c r="V116" i="5"/>
  <c r="E116" i="5"/>
  <c r="X116" i="5" s="1"/>
  <c r="V117" i="5"/>
  <c r="E117" i="5"/>
  <c r="V118" i="5"/>
  <c r="E118" i="5"/>
  <c r="V119" i="5"/>
  <c r="E119" i="5"/>
  <c r="X119" i="5" s="1"/>
  <c r="V120" i="5"/>
  <c r="E120" i="5"/>
  <c r="X120" i="5" s="1"/>
  <c r="V121" i="5"/>
  <c r="E121" i="5"/>
  <c r="X121" i="5" s="1"/>
  <c r="V122" i="5"/>
  <c r="E122" i="5"/>
  <c r="X122" i="5" s="1"/>
  <c r="V123" i="5"/>
  <c r="E123" i="5"/>
  <c r="V124" i="5"/>
  <c r="E124" i="5"/>
  <c r="V125" i="5"/>
  <c r="E125" i="5"/>
  <c r="X125" i="5" s="1"/>
  <c r="V126" i="5"/>
  <c r="E126" i="5"/>
  <c r="X126" i="5" s="1"/>
  <c r="V127" i="5"/>
  <c r="E127" i="5"/>
  <c r="X127" i="5" s="1"/>
  <c r="V128" i="5"/>
  <c r="E128" i="5"/>
  <c r="X128" i="5" s="1"/>
  <c r="V129" i="5"/>
  <c r="E129" i="5"/>
  <c r="V130" i="5"/>
  <c r="E130" i="5"/>
  <c r="V131" i="5"/>
  <c r="E131" i="5"/>
  <c r="X131" i="5" s="1"/>
  <c r="V132" i="5"/>
  <c r="E132" i="5"/>
  <c r="X132" i="5" s="1"/>
  <c r="V133" i="5"/>
  <c r="E133" i="5"/>
  <c r="X133" i="5" s="1"/>
  <c r="V134" i="5"/>
  <c r="E134" i="5"/>
  <c r="X134" i="5" s="1"/>
  <c r="V135" i="5"/>
  <c r="E135" i="5"/>
  <c r="V136" i="5"/>
  <c r="E136" i="5"/>
  <c r="V137" i="5"/>
  <c r="E137" i="5"/>
  <c r="X137" i="5" s="1"/>
  <c r="V138" i="5"/>
  <c r="E138" i="5"/>
  <c r="X138" i="5" s="1"/>
  <c r="V139" i="5"/>
  <c r="E139" i="5"/>
  <c r="X139" i="5" s="1"/>
  <c r="V140" i="5"/>
  <c r="E140" i="5"/>
  <c r="X140" i="5" s="1"/>
  <c r="V141" i="5"/>
  <c r="E141" i="5"/>
  <c r="V142" i="5"/>
  <c r="E142" i="5"/>
  <c r="V143" i="5"/>
  <c r="E143" i="5"/>
  <c r="X143" i="5" s="1"/>
  <c r="V144" i="5"/>
  <c r="E144" i="5"/>
  <c r="X144" i="5" s="1"/>
  <c r="V145" i="5"/>
  <c r="E145" i="5"/>
  <c r="X145" i="5" s="1"/>
  <c r="V146" i="5"/>
  <c r="E146" i="5"/>
  <c r="X146" i="5" s="1"/>
  <c r="V147" i="5"/>
  <c r="E147" i="5"/>
  <c r="V148" i="5"/>
  <c r="E148" i="5"/>
  <c r="V149" i="5"/>
  <c r="E149" i="5"/>
  <c r="X149" i="5" s="1"/>
  <c r="V150" i="5"/>
  <c r="E150" i="5"/>
  <c r="X150" i="5" s="1"/>
  <c r="V151" i="5"/>
  <c r="E151" i="5"/>
  <c r="X151" i="5" s="1"/>
  <c r="V152" i="5"/>
  <c r="E152" i="5"/>
  <c r="X152" i="5" s="1"/>
  <c r="V153" i="5"/>
  <c r="E153" i="5"/>
  <c r="V154" i="5"/>
  <c r="E154" i="5"/>
  <c r="V155" i="5"/>
  <c r="E155" i="5"/>
  <c r="X155" i="5" s="1"/>
  <c r="V156" i="5"/>
  <c r="E156" i="5"/>
  <c r="X156" i="5" s="1"/>
  <c r="V157" i="5"/>
  <c r="E157" i="5"/>
  <c r="X157" i="5" s="1"/>
  <c r="V158" i="5"/>
  <c r="E158" i="5"/>
  <c r="X158" i="5" s="1"/>
  <c r="V159" i="5"/>
  <c r="E159" i="5"/>
  <c r="V160" i="5"/>
  <c r="E160" i="5"/>
  <c r="V161" i="5"/>
  <c r="E161" i="5"/>
  <c r="X161" i="5" s="1"/>
  <c r="V162" i="5"/>
  <c r="E162" i="5"/>
  <c r="X162" i="5" s="1"/>
  <c r="V163" i="5"/>
  <c r="E163" i="5"/>
  <c r="X163" i="5" s="1"/>
  <c r="V164" i="5"/>
  <c r="E164" i="5"/>
  <c r="X164" i="5" s="1"/>
  <c r="V165" i="5"/>
  <c r="E165" i="5"/>
  <c r="V166" i="5"/>
  <c r="E166" i="5"/>
  <c r="V167" i="5"/>
  <c r="E167" i="5"/>
  <c r="X167" i="5" s="1"/>
  <c r="V168" i="5"/>
  <c r="E168" i="5"/>
  <c r="X168" i="5" s="1"/>
  <c r="V169" i="5"/>
  <c r="E169" i="5"/>
  <c r="X169" i="5" s="1"/>
  <c r="V170" i="5"/>
  <c r="E170" i="5"/>
  <c r="X170" i="5" s="1"/>
  <c r="V171" i="5"/>
  <c r="E171" i="5"/>
  <c r="V172" i="5"/>
  <c r="E172" i="5"/>
  <c r="V173" i="5"/>
  <c r="E173" i="5"/>
  <c r="X173" i="5" s="1"/>
  <c r="V174" i="5"/>
  <c r="E174" i="5"/>
  <c r="V175" i="5"/>
  <c r="E175" i="5"/>
  <c r="X175" i="5" s="1"/>
  <c r="V176" i="5"/>
  <c r="E176" i="5"/>
  <c r="X176" i="5" s="1"/>
  <c r="V177" i="5"/>
  <c r="E177" i="5"/>
  <c r="V178" i="5"/>
  <c r="E178" i="5"/>
  <c r="V179" i="5"/>
  <c r="E179" i="5"/>
  <c r="X179" i="5" s="1"/>
  <c r="V180" i="5"/>
  <c r="E180" i="5"/>
  <c r="X180" i="5" s="1"/>
  <c r="V181" i="5"/>
  <c r="E181" i="5"/>
  <c r="X181" i="5" s="1"/>
  <c r="V182" i="5"/>
  <c r="E182" i="5"/>
  <c r="X182" i="5" s="1"/>
  <c r="V183" i="5"/>
  <c r="E183" i="5"/>
  <c r="V184" i="5"/>
  <c r="E184" i="5"/>
  <c r="V185" i="5"/>
  <c r="E185" i="5"/>
  <c r="X185" i="5" s="1"/>
  <c r="V186" i="5"/>
  <c r="E186" i="5"/>
  <c r="X186" i="5" s="1"/>
  <c r="V187" i="5"/>
  <c r="E187" i="5"/>
  <c r="X187" i="5" s="1"/>
  <c r="V188" i="5"/>
  <c r="E188" i="5"/>
  <c r="X188" i="5" s="1"/>
  <c r="V189" i="5"/>
  <c r="E189" i="5"/>
  <c r="V190" i="5"/>
  <c r="E190" i="5"/>
  <c r="V191" i="5"/>
  <c r="E191" i="5"/>
  <c r="X191" i="5" s="1"/>
  <c r="V192" i="5"/>
  <c r="E192" i="5"/>
  <c r="X192" i="5" s="1"/>
  <c r="V193" i="5"/>
  <c r="E193" i="5"/>
  <c r="X193" i="5" s="1"/>
  <c r="V194" i="5"/>
  <c r="E194" i="5"/>
  <c r="X194" i="5" s="1"/>
  <c r="V195" i="5"/>
  <c r="E195" i="5"/>
  <c r="V196" i="5"/>
  <c r="E196" i="5"/>
  <c r="V197" i="5"/>
  <c r="E197" i="5"/>
  <c r="X197" i="5" s="1"/>
  <c r="V198" i="5"/>
  <c r="E198" i="5"/>
  <c r="X198" i="5" s="1"/>
  <c r="V199" i="5"/>
  <c r="E199" i="5"/>
  <c r="X199" i="5" s="1"/>
  <c r="V200" i="5"/>
  <c r="E200" i="5"/>
  <c r="X200" i="5" s="1"/>
  <c r="V201" i="5"/>
  <c r="E201" i="5"/>
  <c r="V202" i="5"/>
  <c r="E202" i="5"/>
  <c r="V203" i="5"/>
  <c r="E203" i="5"/>
  <c r="X203" i="5" s="1"/>
  <c r="V204" i="5"/>
  <c r="E204" i="5"/>
  <c r="X204" i="5" s="1"/>
  <c r="V205" i="5"/>
  <c r="E205" i="5"/>
  <c r="X205" i="5" s="1"/>
  <c r="V206" i="5"/>
  <c r="E206" i="5"/>
  <c r="X206" i="5" s="1"/>
  <c r="V207" i="5"/>
  <c r="E207" i="5"/>
  <c r="V208" i="5"/>
  <c r="E208" i="5"/>
  <c r="V209" i="5"/>
  <c r="E209" i="5"/>
  <c r="X209" i="5" s="1"/>
  <c r="V210" i="5"/>
  <c r="E210" i="5"/>
  <c r="X210" i="5" s="1"/>
  <c r="V211" i="5"/>
  <c r="E211" i="5"/>
  <c r="X211" i="5" s="1"/>
  <c r="V212" i="5"/>
  <c r="E212" i="5"/>
  <c r="X212" i="5" s="1"/>
  <c r="V213" i="5"/>
  <c r="E213" i="5"/>
  <c r="V214" i="5"/>
  <c r="E214" i="5"/>
  <c r="V215" i="5"/>
  <c r="E215" i="5"/>
  <c r="X215" i="5" s="1"/>
  <c r="V216" i="5"/>
  <c r="E216" i="5"/>
  <c r="X216" i="5" s="1"/>
  <c r="V217" i="5"/>
  <c r="E217" i="5"/>
  <c r="X217" i="5" s="1"/>
  <c r="V218" i="5"/>
  <c r="E218" i="5"/>
  <c r="X218" i="5" s="1"/>
  <c r="V219" i="5"/>
  <c r="E219" i="5"/>
  <c r="V220" i="5"/>
  <c r="E220" i="5"/>
  <c r="V221" i="5"/>
  <c r="E221" i="5"/>
  <c r="X221" i="5" s="1"/>
  <c r="V222" i="5"/>
  <c r="E222" i="5"/>
  <c r="X222" i="5" s="1"/>
  <c r="V223" i="5"/>
  <c r="E223" i="5"/>
  <c r="X223" i="5" s="1"/>
  <c r="V224" i="5"/>
  <c r="E224" i="5"/>
  <c r="X224" i="5" s="1"/>
  <c r="V225" i="5"/>
  <c r="E225" i="5"/>
  <c r="V226" i="5"/>
  <c r="E226" i="5"/>
  <c r="V227" i="5"/>
  <c r="E227" i="5"/>
  <c r="X227" i="5" s="1"/>
  <c r="V228" i="5"/>
  <c r="E228" i="5"/>
  <c r="X228" i="5" s="1"/>
  <c r="V229" i="5"/>
  <c r="E229" i="5"/>
  <c r="X229" i="5" s="1"/>
  <c r="V230" i="5"/>
  <c r="E230" i="5"/>
  <c r="X230" i="5" s="1"/>
  <c r="V231" i="5"/>
  <c r="E231" i="5"/>
  <c r="V232" i="5"/>
  <c r="E232" i="5"/>
  <c r="V233" i="5"/>
  <c r="E233" i="5"/>
  <c r="X233" i="5" s="1"/>
  <c r="V234" i="5"/>
  <c r="E234" i="5"/>
  <c r="X234" i="5" s="1"/>
  <c r="V235" i="5"/>
  <c r="E235" i="5"/>
  <c r="X235" i="5" s="1"/>
  <c r="V236" i="5"/>
  <c r="E236" i="5"/>
  <c r="X236" i="5" s="1"/>
  <c r="V237" i="5"/>
  <c r="E237" i="5"/>
  <c r="V238" i="5"/>
  <c r="E238" i="5"/>
  <c r="V239" i="5"/>
  <c r="E239" i="5"/>
  <c r="X239" i="5" s="1"/>
  <c r="V240" i="5"/>
  <c r="E240" i="5"/>
  <c r="X240" i="5" s="1"/>
  <c r="V241" i="5"/>
  <c r="E241" i="5"/>
  <c r="X241" i="5" s="1"/>
  <c r="V242" i="5"/>
  <c r="E242" i="5"/>
  <c r="X242" i="5" s="1"/>
  <c r="V243" i="5"/>
  <c r="E243" i="5"/>
  <c r="V244" i="5"/>
  <c r="E244" i="5"/>
  <c r="V245" i="5"/>
  <c r="E245" i="5"/>
  <c r="X245" i="5" s="1"/>
  <c r="V246" i="5"/>
  <c r="E246" i="5"/>
  <c r="X246" i="5" s="1"/>
  <c r="V247" i="5"/>
  <c r="E247" i="5"/>
  <c r="X247" i="5" s="1"/>
  <c r="V248" i="5"/>
  <c r="E248" i="5"/>
  <c r="X248" i="5" s="1"/>
  <c r="V249" i="5"/>
  <c r="E249" i="5"/>
  <c r="V250" i="5"/>
  <c r="E250" i="5"/>
  <c r="V251" i="5"/>
  <c r="E251" i="5"/>
  <c r="X251" i="5" s="1"/>
  <c r="V252" i="5"/>
  <c r="E252" i="5"/>
  <c r="X252" i="5" s="1"/>
  <c r="V253" i="5"/>
  <c r="E253" i="5"/>
  <c r="X253" i="5" s="1"/>
  <c r="V254" i="5"/>
  <c r="E254" i="5"/>
  <c r="X254" i="5" s="1"/>
  <c r="V255" i="5"/>
  <c r="E255" i="5"/>
  <c r="V256" i="5"/>
  <c r="E256" i="5"/>
  <c r="V257" i="5"/>
  <c r="E257" i="5"/>
  <c r="X257" i="5" s="1"/>
  <c r="V258" i="5"/>
  <c r="E258" i="5"/>
  <c r="X258" i="5" s="1"/>
  <c r="V259" i="5"/>
  <c r="E259" i="5"/>
  <c r="X259" i="5" s="1"/>
  <c r="V260" i="5"/>
  <c r="E260" i="5"/>
  <c r="X260" i="5" s="1"/>
  <c r="V261" i="5"/>
  <c r="E261" i="5"/>
  <c r="V262" i="5"/>
  <c r="E262" i="5"/>
  <c r="V263" i="5"/>
  <c r="E263" i="5"/>
  <c r="X263" i="5" s="1"/>
  <c r="V264" i="5"/>
  <c r="E264" i="5"/>
  <c r="X264" i="5" s="1"/>
  <c r="V265" i="5"/>
  <c r="E265" i="5"/>
  <c r="X265" i="5" s="1"/>
  <c r="V266" i="5"/>
  <c r="E266" i="5"/>
  <c r="X266" i="5" s="1"/>
  <c r="V267" i="5"/>
  <c r="E267" i="5"/>
  <c r="V268" i="5"/>
  <c r="E268" i="5"/>
  <c r="V269" i="5"/>
  <c r="E269" i="5"/>
  <c r="X269" i="5" s="1"/>
  <c r="V270" i="5"/>
  <c r="E270" i="5"/>
  <c r="X270" i="5" s="1"/>
  <c r="V271" i="5"/>
  <c r="E271" i="5"/>
  <c r="X271" i="5" s="1"/>
  <c r="V272" i="5"/>
  <c r="E272" i="5"/>
  <c r="X272" i="5" s="1"/>
  <c r="V273" i="5"/>
  <c r="E273" i="5"/>
  <c r="V274" i="5"/>
  <c r="E274" i="5"/>
  <c r="V275" i="5"/>
  <c r="E275" i="5"/>
  <c r="X275" i="5" s="1"/>
  <c r="V276" i="5"/>
  <c r="E276" i="5"/>
  <c r="X276" i="5" s="1"/>
  <c r="V277" i="5"/>
  <c r="E277" i="5"/>
  <c r="X277" i="5" s="1"/>
  <c r="V278" i="5"/>
  <c r="E278" i="5"/>
  <c r="X278" i="5" s="1"/>
  <c r="V279" i="5"/>
  <c r="E279" i="5"/>
  <c r="V280" i="5"/>
  <c r="E280" i="5"/>
  <c r="V281" i="5"/>
  <c r="E281" i="5"/>
  <c r="X281" i="5" s="1"/>
  <c r="V282" i="5"/>
  <c r="E282" i="5"/>
  <c r="X282" i="5" s="1"/>
  <c r="V283" i="5"/>
  <c r="E283" i="5"/>
  <c r="X283" i="5" s="1"/>
  <c r="V284" i="5"/>
  <c r="E284" i="5"/>
  <c r="X284" i="5" s="1"/>
  <c r="V285" i="5"/>
  <c r="E285" i="5"/>
  <c r="V286" i="5"/>
  <c r="E286" i="5"/>
  <c r="V287" i="5"/>
  <c r="E287" i="5"/>
  <c r="X287" i="5" s="1"/>
  <c r="V288" i="5"/>
  <c r="E288" i="5"/>
  <c r="X288" i="5" s="1"/>
  <c r="V289" i="5"/>
  <c r="E289" i="5"/>
  <c r="X289" i="5" s="1"/>
  <c r="V290" i="5"/>
  <c r="E290" i="5"/>
  <c r="X290" i="5" s="1"/>
  <c r="V291" i="5"/>
  <c r="E291" i="5"/>
  <c r="V292" i="5"/>
  <c r="E292" i="5"/>
  <c r="V293" i="5"/>
  <c r="E293" i="5"/>
  <c r="X293" i="5" s="1"/>
  <c r="V294" i="5"/>
  <c r="E294" i="5"/>
  <c r="X294" i="5" s="1"/>
  <c r="V295" i="5"/>
  <c r="E295" i="5"/>
  <c r="X295" i="5" s="1"/>
  <c r="V296" i="5"/>
  <c r="E296" i="5"/>
  <c r="X296" i="5" s="1"/>
  <c r="V297" i="5"/>
  <c r="E297" i="5"/>
  <c r="V298" i="5"/>
  <c r="E298" i="5"/>
  <c r="V299" i="5"/>
  <c r="E299" i="5"/>
  <c r="X299" i="5" s="1"/>
  <c r="V300" i="5"/>
  <c r="E300" i="5"/>
  <c r="X300" i="5" s="1"/>
  <c r="V301" i="5"/>
  <c r="E301" i="5"/>
  <c r="X301" i="5" s="1"/>
  <c r="V302" i="5"/>
  <c r="E302" i="5"/>
  <c r="X302" i="5" s="1"/>
  <c r="V303" i="5"/>
  <c r="E303" i="5"/>
  <c r="V304" i="5"/>
  <c r="E304" i="5"/>
  <c r="V305" i="5"/>
  <c r="E305" i="5"/>
  <c r="X305" i="5" s="1"/>
  <c r="V306" i="5"/>
  <c r="E306" i="5"/>
  <c r="X306" i="5" s="1"/>
  <c r="V307" i="5"/>
  <c r="E307" i="5"/>
  <c r="X307" i="5" s="1"/>
  <c r="V308" i="5"/>
  <c r="E308" i="5"/>
  <c r="X308" i="5" s="1"/>
  <c r="V309" i="5"/>
  <c r="E309" i="5"/>
  <c r="V310" i="5"/>
  <c r="E310" i="5"/>
  <c r="V311" i="5"/>
  <c r="E311" i="5"/>
  <c r="X311" i="5" s="1"/>
  <c r="V312" i="5"/>
  <c r="E312" i="5"/>
  <c r="X312" i="5" s="1"/>
  <c r="V313" i="5"/>
  <c r="E313" i="5"/>
  <c r="X313" i="5" s="1"/>
  <c r="V314" i="5"/>
  <c r="E314" i="5"/>
  <c r="X314" i="5" s="1"/>
  <c r="V315" i="5"/>
  <c r="E315" i="5"/>
  <c r="V316" i="5"/>
  <c r="E316" i="5"/>
  <c r="V317" i="5"/>
  <c r="E317" i="5"/>
  <c r="X317" i="5" s="1"/>
  <c r="V318" i="5"/>
  <c r="E318" i="5"/>
  <c r="X318" i="5" s="1"/>
  <c r="V319" i="5"/>
  <c r="E319" i="5"/>
  <c r="X319" i="5" s="1"/>
  <c r="V320" i="5"/>
  <c r="E320" i="5"/>
  <c r="X320" i="5" s="1"/>
  <c r="V321" i="5"/>
  <c r="E321" i="5"/>
  <c r="V322" i="5"/>
  <c r="E322" i="5"/>
  <c r="V323" i="5"/>
  <c r="E323" i="5"/>
  <c r="X323" i="5" s="1"/>
  <c r="V324" i="5"/>
  <c r="E324" i="5"/>
  <c r="X324" i="5" s="1"/>
  <c r="V325" i="5"/>
  <c r="E325" i="5"/>
  <c r="X325" i="5" s="1"/>
  <c r="V326" i="5"/>
  <c r="E326" i="5"/>
  <c r="X326" i="5" s="1"/>
  <c r="V327" i="5"/>
  <c r="E327" i="5"/>
  <c r="V328" i="5"/>
  <c r="E328" i="5"/>
  <c r="V329" i="5"/>
  <c r="E329" i="5"/>
  <c r="X329" i="5" s="1"/>
  <c r="V330" i="5"/>
  <c r="E330" i="5"/>
  <c r="X330" i="5" s="1"/>
  <c r="V331" i="5"/>
  <c r="E331" i="5"/>
  <c r="X331" i="5" s="1"/>
  <c r="V332" i="5"/>
  <c r="E332" i="5"/>
  <c r="X332" i="5" s="1"/>
  <c r="V333" i="5"/>
  <c r="E333" i="5"/>
  <c r="V334" i="5"/>
  <c r="E334" i="5"/>
  <c r="V335" i="5"/>
  <c r="E335" i="5"/>
  <c r="X335" i="5" s="1"/>
  <c r="V336" i="5"/>
  <c r="E336" i="5"/>
  <c r="X336" i="5" s="1"/>
  <c r="V337" i="5"/>
  <c r="E337" i="5"/>
  <c r="X337" i="5" s="1"/>
  <c r="V338" i="5"/>
  <c r="E338" i="5"/>
  <c r="X338" i="5" s="1"/>
  <c r="V339" i="5"/>
  <c r="E339" i="5"/>
  <c r="V340" i="5"/>
  <c r="E340" i="5"/>
  <c r="V341" i="5"/>
  <c r="E341" i="5"/>
  <c r="X341" i="5" s="1"/>
  <c r="V342" i="5"/>
  <c r="E342" i="5"/>
  <c r="X342" i="5" s="1"/>
  <c r="V343" i="5"/>
  <c r="E343" i="5"/>
  <c r="X343" i="5" s="1"/>
  <c r="V344" i="5"/>
  <c r="E344" i="5"/>
  <c r="X344" i="5" s="1"/>
  <c r="V345" i="5"/>
  <c r="E345" i="5"/>
  <c r="V346" i="5"/>
  <c r="E346" i="5"/>
  <c r="V347" i="5"/>
  <c r="E347" i="5"/>
  <c r="X347" i="5" s="1"/>
  <c r="V348" i="5"/>
  <c r="E348" i="5"/>
  <c r="X348" i="5" s="1"/>
  <c r="V349" i="5"/>
  <c r="E349" i="5"/>
  <c r="X349" i="5" s="1"/>
  <c r="V350" i="5"/>
  <c r="E350" i="5"/>
  <c r="X350" i="5" s="1"/>
  <c r="V351" i="5"/>
  <c r="E351" i="5"/>
  <c r="V352" i="5"/>
  <c r="E352" i="5"/>
  <c r="V353" i="5"/>
  <c r="E353" i="5"/>
  <c r="X353" i="5" s="1"/>
  <c r="V354" i="5"/>
  <c r="E354" i="5"/>
  <c r="X354" i="5" s="1"/>
  <c r="V355" i="5"/>
  <c r="E355" i="5"/>
  <c r="X355" i="5" s="1"/>
  <c r="V356" i="5"/>
  <c r="E356" i="5"/>
  <c r="X356" i="5" s="1"/>
  <c r="V357" i="5"/>
  <c r="E357" i="5"/>
  <c r="V358" i="5"/>
  <c r="E358" i="5"/>
  <c r="V359" i="5"/>
  <c r="E359" i="5"/>
  <c r="X359" i="5" s="1"/>
  <c r="V360" i="5"/>
  <c r="E360" i="5"/>
  <c r="X360" i="5" s="1"/>
  <c r="V361" i="5"/>
  <c r="E361" i="5"/>
  <c r="X361" i="5" s="1"/>
  <c r="V362" i="5"/>
  <c r="E362" i="5"/>
  <c r="X362" i="5" s="1"/>
  <c r="V363" i="5"/>
  <c r="E363" i="5"/>
  <c r="V364" i="5"/>
  <c r="E364" i="5"/>
  <c r="V365" i="5"/>
  <c r="E365" i="5"/>
  <c r="X365" i="5" s="1"/>
  <c r="V366" i="5"/>
  <c r="E366" i="5"/>
  <c r="X366" i="5" s="1"/>
  <c r="V367" i="5"/>
  <c r="E367" i="5"/>
  <c r="X367" i="5" s="1"/>
  <c r="V368" i="5"/>
  <c r="E368" i="5"/>
  <c r="X368" i="5" s="1"/>
  <c r="V369" i="5"/>
  <c r="E369" i="5"/>
  <c r="V370" i="5"/>
  <c r="E370" i="5"/>
  <c r="V371" i="5"/>
  <c r="E371" i="5"/>
  <c r="X371" i="5" s="1"/>
  <c r="V372" i="5"/>
  <c r="E372" i="5"/>
  <c r="X372" i="5" s="1"/>
  <c r="V373" i="5"/>
  <c r="E373" i="5"/>
  <c r="X373" i="5" s="1"/>
  <c r="V374" i="5"/>
  <c r="E374" i="5"/>
  <c r="X374" i="5" s="1"/>
  <c r="V375" i="5"/>
  <c r="E375" i="5"/>
  <c r="V376" i="5"/>
  <c r="E376" i="5"/>
  <c r="V377" i="5"/>
  <c r="E377" i="5"/>
  <c r="X377" i="5" s="1"/>
  <c r="V378" i="5"/>
  <c r="E378" i="5"/>
  <c r="V379" i="5"/>
  <c r="E379" i="5"/>
  <c r="X379" i="5" s="1"/>
  <c r="V380" i="5"/>
  <c r="E380" i="5"/>
  <c r="X380" i="5" s="1"/>
  <c r="V381" i="5"/>
  <c r="E381" i="5"/>
  <c r="V382" i="5"/>
  <c r="E382" i="5"/>
  <c r="V383" i="5"/>
  <c r="E383" i="5"/>
  <c r="X383" i="5" s="1"/>
  <c r="V384" i="5"/>
  <c r="E384" i="5"/>
  <c r="X384" i="5" s="1"/>
  <c r="V385" i="5"/>
  <c r="E385" i="5"/>
  <c r="X385" i="5" s="1"/>
  <c r="V386" i="5"/>
  <c r="E386" i="5"/>
  <c r="X386" i="5" s="1"/>
  <c r="V387" i="5"/>
  <c r="E387" i="5"/>
  <c r="V388" i="5"/>
  <c r="E388" i="5"/>
  <c r="V389" i="5"/>
  <c r="E389" i="5"/>
  <c r="X389" i="5" s="1"/>
  <c r="V390" i="5"/>
  <c r="E390" i="5"/>
  <c r="X390" i="5" s="1"/>
  <c r="V391" i="5"/>
  <c r="E391" i="5"/>
  <c r="X391" i="5" s="1"/>
  <c r="V392" i="5"/>
  <c r="E392" i="5"/>
  <c r="X392" i="5" s="1"/>
  <c r="V393" i="5"/>
  <c r="E393" i="5"/>
  <c r="V394" i="5"/>
  <c r="E394" i="5"/>
  <c r="V395" i="5"/>
  <c r="E395" i="5"/>
  <c r="X395" i="5" s="1"/>
  <c r="V396" i="5"/>
  <c r="E396" i="5"/>
  <c r="X396" i="5" s="1"/>
  <c r="V397" i="5"/>
  <c r="E397" i="5"/>
  <c r="X397" i="5" s="1"/>
  <c r="V398" i="5"/>
  <c r="E398" i="5"/>
  <c r="X398" i="5" s="1"/>
  <c r="V399" i="5"/>
  <c r="E399" i="5"/>
  <c r="V400" i="5"/>
  <c r="E400" i="5"/>
  <c r="V401" i="5"/>
  <c r="E401" i="5"/>
  <c r="X401" i="5" s="1"/>
  <c r="V402" i="5"/>
  <c r="E402" i="5"/>
  <c r="V403" i="5"/>
  <c r="E403" i="5"/>
  <c r="X403" i="5" s="1"/>
  <c r="V404" i="5"/>
  <c r="E404" i="5"/>
  <c r="X404" i="5" s="1"/>
  <c r="V405" i="5"/>
  <c r="E405" i="5"/>
  <c r="V406" i="5"/>
  <c r="E406" i="5"/>
  <c r="V407" i="5"/>
  <c r="E407" i="5"/>
  <c r="X407" i="5" s="1"/>
  <c r="V408" i="5"/>
  <c r="E408" i="5"/>
  <c r="X408" i="5" s="1"/>
  <c r="V409" i="5"/>
  <c r="E409" i="5"/>
  <c r="X409" i="5" s="1"/>
  <c r="V410" i="5"/>
  <c r="E410" i="5"/>
  <c r="X410" i="5" s="1"/>
  <c r="V411" i="5"/>
  <c r="E411" i="5"/>
  <c r="V412" i="5"/>
  <c r="E412" i="5"/>
  <c r="V413" i="5"/>
  <c r="E413" i="5"/>
  <c r="X413" i="5" s="1"/>
  <c r="V414" i="5"/>
  <c r="E414" i="5"/>
  <c r="X414" i="5" s="1"/>
  <c r="V415" i="5"/>
  <c r="E415" i="5"/>
  <c r="X415" i="5" s="1"/>
  <c r="V416" i="5"/>
  <c r="E416" i="5"/>
  <c r="X416" i="5" s="1"/>
  <c r="V417" i="5"/>
  <c r="E417" i="5"/>
  <c r="V418" i="5"/>
  <c r="E418" i="5"/>
  <c r="V419" i="5"/>
  <c r="E419" i="5"/>
  <c r="X419" i="5" s="1"/>
  <c r="V420" i="5"/>
  <c r="E420" i="5"/>
  <c r="X420" i="5" s="1"/>
  <c r="V421" i="5"/>
  <c r="E421" i="5"/>
  <c r="X421" i="5" s="1"/>
  <c r="V422" i="5"/>
  <c r="E422" i="5"/>
  <c r="X422" i="5" s="1"/>
  <c r="V423" i="5"/>
  <c r="E423" i="5"/>
  <c r="V424" i="5"/>
  <c r="E424" i="5"/>
  <c r="V425" i="5"/>
  <c r="E425" i="5"/>
  <c r="X425" i="5" s="1"/>
  <c r="V426" i="5"/>
  <c r="E426" i="5"/>
  <c r="V427" i="5"/>
  <c r="E427" i="5"/>
  <c r="X427" i="5" s="1"/>
  <c r="V428" i="5"/>
  <c r="E428" i="5"/>
  <c r="X428" i="5" s="1"/>
  <c r="V429" i="5"/>
  <c r="E429" i="5"/>
  <c r="V430" i="5"/>
  <c r="E430" i="5"/>
  <c r="V431" i="5"/>
  <c r="E431" i="5"/>
  <c r="X431" i="5" s="1"/>
  <c r="V432" i="5"/>
  <c r="E432" i="5"/>
  <c r="X432" i="5" s="1"/>
  <c r="V433" i="5"/>
  <c r="E433" i="5"/>
  <c r="X433" i="5" s="1"/>
  <c r="V434" i="5"/>
  <c r="E434" i="5"/>
  <c r="X434" i="5" s="1"/>
  <c r="V435" i="5"/>
  <c r="E435" i="5"/>
  <c r="V436" i="5"/>
  <c r="E436" i="5"/>
  <c r="X436" i="5" s="1"/>
  <c r="V437" i="5"/>
  <c r="E437" i="5"/>
  <c r="X437" i="5" s="1"/>
  <c r="V438" i="5"/>
  <c r="E438" i="5"/>
  <c r="X438" i="5" s="1"/>
  <c r="V439" i="5"/>
  <c r="E439" i="5"/>
  <c r="X439" i="5" s="1"/>
  <c r="V440" i="5"/>
  <c r="E440" i="5"/>
  <c r="X440" i="5" s="1"/>
  <c r="V441" i="5"/>
  <c r="E441" i="5"/>
  <c r="V442" i="5"/>
  <c r="E442" i="5"/>
  <c r="V443" i="5"/>
  <c r="E443" i="5"/>
  <c r="X443" i="5" s="1"/>
  <c r="V444" i="5"/>
  <c r="E444" i="5"/>
  <c r="X444" i="5" s="1"/>
  <c r="V445" i="5"/>
  <c r="E445" i="5"/>
  <c r="X445" i="5" s="1"/>
  <c r="V446" i="5"/>
  <c r="E446" i="5"/>
  <c r="X446" i="5" s="1"/>
  <c r="V447" i="5"/>
  <c r="E447" i="5"/>
  <c r="V448" i="5"/>
  <c r="E448" i="5"/>
  <c r="V449" i="5"/>
  <c r="E449" i="5"/>
  <c r="X449" i="5" s="1"/>
  <c r="V450" i="5"/>
  <c r="E450" i="5"/>
  <c r="X450" i="5" s="1"/>
  <c r="V451" i="5"/>
  <c r="E451" i="5"/>
  <c r="X451" i="5" s="1"/>
  <c r="V452" i="5"/>
  <c r="E452" i="5"/>
  <c r="X452" i="5" s="1"/>
  <c r="V453" i="5"/>
  <c r="E453" i="5"/>
  <c r="V454" i="5"/>
  <c r="E454" i="5"/>
  <c r="V455" i="5"/>
  <c r="E455" i="5"/>
  <c r="X455" i="5" s="1"/>
  <c r="V456" i="5"/>
  <c r="E456" i="5"/>
  <c r="X456" i="5" s="1"/>
  <c r="V457" i="5"/>
  <c r="E457" i="5"/>
  <c r="X457" i="5" s="1"/>
  <c r="V458" i="5"/>
  <c r="E458" i="5"/>
  <c r="X458" i="5" s="1"/>
  <c r="V459" i="5"/>
  <c r="E459" i="5"/>
  <c r="V460" i="5"/>
  <c r="E460" i="5"/>
  <c r="V461" i="5"/>
  <c r="E461" i="5"/>
  <c r="X461" i="5" s="1"/>
  <c r="V462" i="5"/>
  <c r="E462" i="5"/>
  <c r="X462" i="5" s="1"/>
  <c r="V463" i="5"/>
  <c r="E463" i="5"/>
  <c r="X463" i="5" s="1"/>
  <c r="V464" i="5"/>
  <c r="E464" i="5"/>
  <c r="X464" i="5" s="1"/>
  <c r="V465" i="5"/>
  <c r="E465" i="5"/>
  <c r="V466" i="5"/>
  <c r="E466" i="5"/>
  <c r="V467" i="5"/>
  <c r="E467" i="5"/>
  <c r="X467" i="5" s="1"/>
  <c r="V468" i="5"/>
  <c r="E468" i="5"/>
  <c r="X468" i="5" s="1"/>
  <c r="V469" i="5"/>
  <c r="E469" i="5"/>
  <c r="X469" i="5" s="1"/>
  <c r="V470" i="5"/>
  <c r="E470" i="5"/>
  <c r="X470" i="5" s="1"/>
  <c r="V471" i="5"/>
  <c r="E471" i="5"/>
  <c r="V472" i="5"/>
  <c r="E472" i="5"/>
  <c r="V473" i="5"/>
  <c r="E473" i="5"/>
  <c r="X473" i="5" s="1"/>
  <c r="V474" i="5"/>
  <c r="E474" i="5"/>
  <c r="X474" i="5" s="1"/>
  <c r="V475" i="5"/>
  <c r="E475" i="5"/>
  <c r="X475" i="5" s="1"/>
  <c r="V476" i="5"/>
  <c r="E476" i="5"/>
  <c r="X476" i="5" s="1"/>
  <c r="V477" i="5"/>
  <c r="E477" i="5"/>
  <c r="V478" i="5"/>
  <c r="E478" i="5"/>
  <c r="V479" i="5"/>
  <c r="E479" i="5"/>
  <c r="X479" i="5" s="1"/>
  <c r="V480" i="5"/>
  <c r="E480" i="5"/>
  <c r="X480" i="5" s="1"/>
  <c r="V481" i="5"/>
  <c r="E481" i="5"/>
  <c r="X481" i="5" s="1"/>
  <c r="V482" i="5"/>
  <c r="E482" i="5"/>
  <c r="X482" i="5" s="1"/>
  <c r="V483" i="5"/>
  <c r="E483" i="5"/>
  <c r="V484" i="5"/>
  <c r="E484" i="5"/>
  <c r="V485" i="5"/>
  <c r="E485" i="5"/>
  <c r="X485" i="5" s="1"/>
  <c r="V486" i="5"/>
  <c r="E486" i="5"/>
  <c r="X486" i="5" s="1"/>
  <c r="V487" i="5"/>
  <c r="E487" i="5"/>
  <c r="X487" i="5" s="1"/>
  <c r="V488" i="5"/>
  <c r="E488" i="5"/>
  <c r="X488" i="5" s="1"/>
  <c r="V489" i="5"/>
  <c r="E489" i="5"/>
  <c r="V490" i="5"/>
  <c r="E490" i="5"/>
  <c r="V491" i="5"/>
  <c r="E491" i="5"/>
  <c r="X491" i="5" s="1"/>
  <c r="V492" i="5"/>
  <c r="E492" i="5"/>
  <c r="X492" i="5" s="1"/>
  <c r="V493" i="5"/>
  <c r="E493" i="5"/>
  <c r="X493" i="5" s="1"/>
  <c r="V494" i="5"/>
  <c r="E494" i="5"/>
  <c r="X494" i="5" s="1"/>
  <c r="V495" i="5"/>
  <c r="E495" i="5"/>
  <c r="V496" i="5"/>
  <c r="E496" i="5"/>
  <c r="V497" i="5"/>
  <c r="E497" i="5"/>
  <c r="X497" i="5" s="1"/>
  <c r="V498" i="5"/>
  <c r="E498" i="5"/>
  <c r="X498" i="5" s="1"/>
  <c r="V499" i="5"/>
  <c r="E499" i="5"/>
  <c r="X499" i="5" s="1"/>
  <c r="V500" i="5"/>
  <c r="E500" i="5"/>
  <c r="X500" i="5" s="1"/>
  <c r="V501" i="5"/>
  <c r="E501" i="5"/>
  <c r="V502" i="5"/>
  <c r="E502" i="5"/>
  <c r="V503" i="5"/>
  <c r="E503" i="5"/>
  <c r="X503" i="5" s="1"/>
  <c r="V504" i="5"/>
  <c r="E504" i="5"/>
  <c r="X504" i="5" s="1"/>
  <c r="V505" i="5"/>
  <c r="E505" i="5"/>
  <c r="X505" i="5" s="1"/>
  <c r="V506" i="5"/>
  <c r="E506" i="5"/>
  <c r="X506" i="5" s="1"/>
  <c r="V507" i="5"/>
  <c r="E507" i="5"/>
  <c r="V508" i="5"/>
  <c r="E508" i="5"/>
  <c r="V509" i="5"/>
  <c r="E509" i="5"/>
  <c r="X509" i="5" s="1"/>
  <c r="V510" i="5"/>
  <c r="E510" i="5"/>
  <c r="X510" i="5" s="1"/>
  <c r="V511" i="5"/>
  <c r="E511" i="5"/>
  <c r="X511" i="5" s="1"/>
  <c r="V512" i="5"/>
  <c r="E512" i="5"/>
  <c r="X512" i="5" s="1"/>
  <c r="V513" i="5"/>
  <c r="E513" i="5"/>
  <c r="V514" i="5"/>
  <c r="E514" i="5"/>
  <c r="V515" i="5"/>
  <c r="E515" i="5"/>
  <c r="X515" i="5" s="1"/>
  <c r="V516" i="5"/>
  <c r="E516" i="5"/>
  <c r="X516" i="5" s="1"/>
  <c r="V517" i="5"/>
  <c r="E517" i="5"/>
  <c r="X517" i="5" s="1"/>
  <c r="V518" i="5"/>
  <c r="E518" i="5"/>
  <c r="X518" i="5" s="1"/>
  <c r="V519" i="5"/>
  <c r="E519" i="5"/>
  <c r="V520" i="5"/>
  <c r="E520" i="5"/>
  <c r="V521" i="5"/>
  <c r="E521" i="5"/>
  <c r="X521" i="5" s="1"/>
  <c r="V522" i="5"/>
  <c r="E522" i="5"/>
  <c r="X522" i="5" s="1"/>
  <c r="V523" i="5"/>
  <c r="E523" i="5"/>
  <c r="X523" i="5" s="1"/>
  <c r="V524" i="5"/>
  <c r="E524" i="5"/>
  <c r="X524" i="5" s="1"/>
  <c r="V525" i="5"/>
  <c r="E525" i="5"/>
  <c r="V526" i="5"/>
  <c r="E526" i="5"/>
  <c r="V527" i="5"/>
  <c r="E527" i="5"/>
  <c r="X527" i="5" s="1"/>
  <c r="V528" i="5"/>
  <c r="E528" i="5"/>
  <c r="X528" i="5" s="1"/>
  <c r="V529" i="5"/>
  <c r="E529" i="5"/>
  <c r="X529" i="5" s="1"/>
  <c r="V530" i="5"/>
  <c r="E530" i="5"/>
  <c r="X530" i="5" s="1"/>
  <c r="V531" i="5"/>
  <c r="E531" i="5"/>
  <c r="V532" i="5"/>
  <c r="E532" i="5"/>
  <c r="V533" i="5"/>
  <c r="E533" i="5"/>
  <c r="X533" i="5" s="1"/>
  <c r="V534" i="5"/>
  <c r="E534" i="5"/>
  <c r="X534" i="5" s="1"/>
  <c r="V535" i="5"/>
  <c r="E535" i="5"/>
  <c r="X535" i="5" s="1"/>
  <c r="V536" i="5"/>
  <c r="E536" i="5"/>
  <c r="X536" i="5" s="1"/>
  <c r="V537" i="5"/>
  <c r="E537" i="5"/>
  <c r="V538" i="5"/>
  <c r="E538" i="5"/>
  <c r="V539" i="5"/>
  <c r="E539" i="5"/>
  <c r="X539" i="5" s="1"/>
  <c r="V540" i="5"/>
  <c r="E540" i="5"/>
  <c r="X540" i="5" s="1"/>
  <c r="V541" i="5"/>
  <c r="E541" i="5"/>
  <c r="X541" i="5" s="1"/>
  <c r="V542" i="5"/>
  <c r="E542" i="5"/>
  <c r="X542" i="5" s="1"/>
  <c r="V543" i="5"/>
  <c r="E543" i="5"/>
  <c r="V544" i="5"/>
  <c r="E544" i="5"/>
  <c r="X544" i="5" s="1"/>
  <c r="V545" i="5"/>
  <c r="E545" i="5"/>
  <c r="X545" i="5" s="1"/>
  <c r="V546" i="5"/>
  <c r="E546" i="5"/>
  <c r="X546" i="5" s="1"/>
  <c r="V547" i="5"/>
  <c r="E547" i="5"/>
  <c r="X547" i="5" s="1"/>
  <c r="V548" i="5"/>
  <c r="E548" i="5"/>
  <c r="X548" i="5" s="1"/>
  <c r="V549" i="5"/>
  <c r="E549" i="5"/>
  <c r="V550" i="5"/>
  <c r="E550" i="5"/>
  <c r="V551" i="5"/>
  <c r="E551" i="5"/>
  <c r="X551" i="5" s="1"/>
  <c r="V552" i="5"/>
  <c r="E552" i="5"/>
  <c r="X552" i="5" s="1"/>
  <c r="V553" i="5"/>
  <c r="E553" i="5"/>
  <c r="X553" i="5" s="1"/>
  <c r="V554" i="5"/>
  <c r="E554" i="5"/>
  <c r="X554" i="5" s="1"/>
  <c r="V555" i="5"/>
  <c r="E555" i="5"/>
  <c r="V556" i="5"/>
  <c r="E556" i="5"/>
  <c r="V557" i="5"/>
  <c r="E557" i="5"/>
  <c r="X557" i="5" s="1"/>
  <c r="V558" i="5"/>
  <c r="E558" i="5"/>
  <c r="X558" i="5" s="1"/>
  <c r="V559" i="5"/>
  <c r="E559" i="5"/>
  <c r="X559" i="5" s="1"/>
  <c r="V560" i="5"/>
  <c r="E560" i="5"/>
  <c r="X560" i="5" s="1"/>
  <c r="V561" i="5"/>
  <c r="E561" i="5"/>
  <c r="V562" i="5"/>
  <c r="E562" i="5"/>
  <c r="V563" i="5"/>
  <c r="E563" i="5"/>
  <c r="X563" i="5" s="1"/>
  <c r="V564" i="5"/>
  <c r="E564" i="5"/>
  <c r="X564" i="5" s="1"/>
  <c r="V565" i="5"/>
  <c r="E565" i="5"/>
  <c r="X565" i="5" s="1"/>
  <c r="V566" i="5"/>
  <c r="E566" i="5"/>
  <c r="X566" i="5" s="1"/>
  <c r="V567" i="5"/>
  <c r="E567" i="5"/>
  <c r="V568" i="5"/>
  <c r="E568" i="5"/>
  <c r="X568" i="5" s="1"/>
  <c r="V569" i="5"/>
  <c r="E569" i="5"/>
  <c r="X569" i="5" s="1"/>
  <c r="V570" i="5"/>
  <c r="E570" i="5"/>
  <c r="X570" i="5" s="1"/>
  <c r="V571" i="5"/>
  <c r="E571" i="5"/>
  <c r="X571" i="5" s="1"/>
  <c r="V572" i="5"/>
  <c r="E572" i="5"/>
  <c r="X572" i="5" s="1"/>
  <c r="V573" i="5"/>
  <c r="E573" i="5"/>
  <c r="V574" i="5"/>
  <c r="E574" i="5"/>
  <c r="V575" i="5"/>
  <c r="E575" i="5"/>
  <c r="X575" i="5" s="1"/>
  <c r="V576" i="5"/>
  <c r="E576" i="5"/>
  <c r="X576" i="5" s="1"/>
  <c r="V577" i="5"/>
  <c r="E577" i="5"/>
  <c r="X577" i="5" s="1"/>
  <c r="V578" i="5"/>
  <c r="E578" i="5"/>
  <c r="X578" i="5" s="1"/>
  <c r="V579" i="5"/>
  <c r="E579" i="5"/>
  <c r="V580" i="5"/>
  <c r="E580" i="5"/>
  <c r="V581" i="5"/>
  <c r="E581" i="5"/>
  <c r="X581" i="5" s="1"/>
  <c r="V582" i="5"/>
  <c r="E582" i="5"/>
  <c r="X582" i="5" s="1"/>
  <c r="V583" i="5"/>
  <c r="E583" i="5"/>
  <c r="X583" i="5" s="1"/>
  <c r="V584" i="5"/>
  <c r="E584" i="5"/>
  <c r="X584" i="5" s="1"/>
  <c r="V585" i="5"/>
  <c r="E585" i="5"/>
  <c r="V586" i="5"/>
  <c r="E586" i="5"/>
  <c r="V587" i="5"/>
  <c r="E587" i="5"/>
  <c r="X587" i="5" s="1"/>
  <c r="V588" i="5"/>
  <c r="E588" i="5"/>
  <c r="V589" i="5"/>
  <c r="E589" i="5"/>
  <c r="X589" i="5" s="1"/>
  <c r="V590" i="5"/>
  <c r="E590" i="5"/>
  <c r="X590" i="5" s="1"/>
  <c r="V591" i="5"/>
  <c r="E591" i="5"/>
  <c r="V592" i="5"/>
  <c r="E592" i="5"/>
  <c r="V593" i="5"/>
  <c r="E593" i="5"/>
  <c r="X593" i="5" s="1"/>
  <c r="V594" i="5"/>
  <c r="E594" i="5"/>
  <c r="X594" i="5" s="1"/>
  <c r="V595" i="5"/>
  <c r="E595" i="5"/>
  <c r="X595" i="5" s="1"/>
  <c r="V596" i="5"/>
  <c r="E596" i="5"/>
  <c r="X596" i="5" s="1"/>
  <c r="V597" i="5"/>
  <c r="E597" i="5"/>
  <c r="V598" i="5"/>
  <c r="E598" i="5"/>
  <c r="V599" i="5"/>
  <c r="E599" i="5"/>
  <c r="X599" i="5" s="1"/>
  <c r="V600" i="5"/>
  <c r="E600" i="5"/>
  <c r="X600" i="5" s="1"/>
  <c r="V601" i="5"/>
  <c r="E601" i="5"/>
  <c r="X601" i="5" s="1"/>
  <c r="V602" i="5"/>
  <c r="E602" i="5"/>
  <c r="X602" i="5" s="1"/>
  <c r="V603" i="5"/>
  <c r="E603" i="5"/>
  <c r="V604" i="5"/>
  <c r="E604" i="5"/>
  <c r="V605" i="5"/>
  <c r="E605" i="5"/>
  <c r="X605" i="5" s="1"/>
  <c r="V606" i="5"/>
  <c r="E606" i="5"/>
  <c r="X606" i="5" s="1"/>
  <c r="V607" i="5"/>
  <c r="E607" i="5"/>
  <c r="X607" i="5" s="1"/>
  <c r="V608" i="5"/>
  <c r="E608" i="5"/>
  <c r="X608" i="5" s="1"/>
  <c r="V609" i="5"/>
  <c r="E609" i="5"/>
  <c r="V610" i="5"/>
  <c r="E610" i="5"/>
  <c r="V611" i="5"/>
  <c r="E611" i="5"/>
  <c r="X611" i="5" s="1"/>
  <c r="V612" i="5"/>
  <c r="E612" i="5"/>
  <c r="X612" i="5" s="1"/>
  <c r="V613" i="5"/>
  <c r="E613" i="5"/>
  <c r="X613" i="5" s="1"/>
  <c r="V614" i="5"/>
  <c r="E614" i="5"/>
  <c r="X614" i="5" s="1"/>
  <c r="V615" i="5"/>
  <c r="E615" i="5"/>
  <c r="V616" i="5"/>
  <c r="E616" i="5"/>
  <c r="V617" i="5"/>
  <c r="E617" i="5"/>
  <c r="X617" i="5" s="1"/>
  <c r="V618" i="5"/>
  <c r="E618" i="5"/>
  <c r="X618" i="5" s="1"/>
  <c r="V619" i="5"/>
  <c r="E619" i="5"/>
  <c r="X619" i="5" s="1"/>
  <c r="V620" i="5"/>
  <c r="E620" i="5"/>
  <c r="X620" i="5" s="1"/>
  <c r="V621" i="5"/>
  <c r="E621" i="5"/>
  <c r="V622" i="5"/>
  <c r="E622" i="5"/>
  <c r="V623" i="5"/>
  <c r="E623" i="5"/>
  <c r="X623" i="5" s="1"/>
  <c r="V624" i="5"/>
  <c r="E624" i="5"/>
  <c r="X624" i="5" s="1"/>
  <c r="V625" i="5"/>
  <c r="E625" i="5"/>
  <c r="X625" i="5" s="1"/>
  <c r="V626" i="5"/>
  <c r="E626" i="5"/>
  <c r="X626" i="5" s="1"/>
  <c r="V627" i="5"/>
  <c r="E627" i="5"/>
  <c r="V628" i="5"/>
  <c r="E628" i="5"/>
  <c r="V629" i="5"/>
  <c r="E629" i="5"/>
  <c r="X629" i="5" s="1"/>
  <c r="V630" i="5"/>
  <c r="E630" i="5"/>
  <c r="X630" i="5" s="1"/>
  <c r="V631" i="5"/>
  <c r="E631" i="5"/>
  <c r="X631" i="5" s="1"/>
  <c r="V632" i="5"/>
  <c r="E632" i="5"/>
  <c r="X632" i="5" s="1"/>
  <c r="V633" i="5"/>
  <c r="E633" i="5"/>
  <c r="V634" i="5"/>
  <c r="E634" i="5"/>
  <c r="V635" i="5"/>
  <c r="E635" i="5"/>
  <c r="X635" i="5" s="1"/>
  <c r="V636" i="5"/>
  <c r="E636" i="5"/>
  <c r="X636" i="5" s="1"/>
  <c r="V637" i="5"/>
  <c r="E637" i="5"/>
  <c r="X637" i="5" s="1"/>
  <c r="V638" i="5"/>
  <c r="E638" i="5"/>
  <c r="X638" i="5" s="1"/>
  <c r="V639" i="5"/>
  <c r="E639" i="5"/>
  <c r="V640" i="5"/>
  <c r="E640" i="5"/>
  <c r="V641" i="5"/>
  <c r="E641" i="5"/>
  <c r="X641" i="5" s="1"/>
  <c r="V642" i="5"/>
  <c r="E642" i="5"/>
  <c r="X642" i="5" s="1"/>
  <c r="V643" i="5"/>
  <c r="E643" i="5"/>
  <c r="X643" i="5" s="1"/>
  <c r="V644" i="5"/>
  <c r="E644" i="5"/>
  <c r="X644" i="5" s="1"/>
  <c r="V645" i="5"/>
  <c r="E645" i="5"/>
  <c r="V646" i="5"/>
  <c r="E646" i="5"/>
  <c r="V647" i="5"/>
  <c r="E647" i="5"/>
  <c r="X647" i="5" s="1"/>
  <c r="V648" i="5"/>
  <c r="E648" i="5"/>
  <c r="X648" i="5" s="1"/>
  <c r="V649" i="5"/>
  <c r="E649" i="5"/>
  <c r="X649" i="5" s="1"/>
  <c r="V650" i="5"/>
  <c r="E650" i="5"/>
  <c r="X650" i="5" s="1"/>
  <c r="V651" i="5"/>
  <c r="E651" i="5"/>
  <c r="V652" i="5"/>
  <c r="E652" i="5"/>
  <c r="V653" i="5"/>
  <c r="E653" i="5"/>
  <c r="X653" i="5" s="1"/>
  <c r="V654" i="5"/>
  <c r="E654" i="5"/>
  <c r="X654" i="5" s="1"/>
  <c r="V655" i="5"/>
  <c r="E655" i="5"/>
  <c r="X655" i="5" s="1"/>
  <c r="V656" i="5"/>
  <c r="E656" i="5"/>
  <c r="X656" i="5" s="1"/>
  <c r="V657" i="5"/>
  <c r="E657" i="5"/>
  <c r="V658" i="5"/>
  <c r="E658" i="5"/>
  <c r="V659" i="5"/>
  <c r="E659" i="5"/>
  <c r="X659" i="5" s="1"/>
  <c r="V660" i="5"/>
  <c r="E660" i="5"/>
  <c r="X660" i="5" s="1"/>
  <c r="V661" i="5"/>
  <c r="E661" i="5"/>
  <c r="X661" i="5" s="1"/>
  <c r="V662" i="5"/>
  <c r="E662" i="5"/>
  <c r="X662" i="5" s="1"/>
  <c r="V663" i="5"/>
  <c r="E663" i="5"/>
  <c r="V664" i="5"/>
  <c r="E664" i="5"/>
  <c r="V665" i="5"/>
  <c r="E665" i="5"/>
  <c r="X665" i="5" s="1"/>
  <c r="V666" i="5"/>
  <c r="E666" i="5"/>
  <c r="X666" i="5" s="1"/>
  <c r="V667" i="5"/>
  <c r="E667" i="5"/>
  <c r="X667" i="5" s="1"/>
  <c r="V668" i="5"/>
  <c r="E668" i="5"/>
  <c r="X668" i="5" s="1"/>
  <c r="V669" i="5"/>
  <c r="E669" i="5"/>
  <c r="V670" i="5"/>
  <c r="E670" i="5"/>
  <c r="V671" i="5"/>
  <c r="E671" i="5"/>
  <c r="X671" i="5" s="1"/>
  <c r="V672" i="5"/>
  <c r="E672" i="5"/>
  <c r="X672" i="5" s="1"/>
  <c r="V673" i="5"/>
  <c r="E673" i="5"/>
  <c r="X673" i="5" s="1"/>
  <c r="V674" i="5"/>
  <c r="E674" i="5"/>
  <c r="X674" i="5" s="1"/>
  <c r="V675" i="5"/>
  <c r="E675" i="5"/>
  <c r="V676" i="5"/>
  <c r="E676" i="5"/>
  <c r="X676" i="5" s="1"/>
  <c r="V677" i="5"/>
  <c r="E677" i="5"/>
  <c r="X677" i="5" s="1"/>
  <c r="V678" i="5"/>
  <c r="E678" i="5"/>
  <c r="X678" i="5" s="1"/>
  <c r="V679" i="5"/>
  <c r="E679" i="5"/>
  <c r="X679" i="5" s="1"/>
  <c r="V680" i="5"/>
  <c r="E680" i="5"/>
  <c r="X680" i="5" s="1"/>
  <c r="V681" i="5"/>
  <c r="E681" i="5"/>
  <c r="V682" i="5"/>
  <c r="E682" i="5"/>
  <c r="V683" i="5"/>
  <c r="E683" i="5"/>
  <c r="X683" i="5" s="1"/>
  <c r="V684" i="5"/>
  <c r="E684" i="5"/>
  <c r="X684" i="5" s="1"/>
  <c r="V685" i="5"/>
  <c r="E685" i="5"/>
  <c r="X685" i="5" s="1"/>
  <c r="V686" i="5"/>
  <c r="E686" i="5"/>
  <c r="X686" i="5" s="1"/>
  <c r="V687" i="5"/>
  <c r="E687" i="5"/>
  <c r="V688" i="5"/>
  <c r="E688" i="5"/>
  <c r="V689" i="5"/>
  <c r="E689" i="5"/>
  <c r="X689" i="5" s="1"/>
  <c r="V690" i="5"/>
  <c r="E690" i="5"/>
  <c r="X690" i="5" s="1"/>
  <c r="V691" i="5"/>
  <c r="E691" i="5"/>
  <c r="X691" i="5" s="1"/>
  <c r="V692" i="5"/>
  <c r="E692" i="5"/>
  <c r="X692" i="5" s="1"/>
  <c r="V693" i="5"/>
  <c r="E693" i="5"/>
  <c r="V694" i="5"/>
  <c r="E694" i="5"/>
  <c r="V695" i="5"/>
  <c r="E695" i="5"/>
  <c r="X695" i="5" s="1"/>
  <c r="V696" i="5"/>
  <c r="E696" i="5"/>
  <c r="X696" i="5" s="1"/>
  <c r="V697" i="5"/>
  <c r="E697" i="5"/>
  <c r="X697" i="5" s="1"/>
  <c r="V698" i="5"/>
  <c r="E698" i="5"/>
  <c r="X698" i="5" s="1"/>
  <c r="V699" i="5"/>
  <c r="E699" i="5"/>
  <c r="V700" i="5"/>
  <c r="E700" i="5"/>
  <c r="X700" i="5" s="1"/>
  <c r="V701" i="5"/>
  <c r="E701" i="5"/>
  <c r="X701" i="5" s="1"/>
  <c r="V702" i="5"/>
  <c r="E702" i="5"/>
  <c r="X702" i="5" s="1"/>
  <c r="V703" i="5"/>
  <c r="E703" i="5"/>
  <c r="X703" i="5" s="1"/>
  <c r="V704" i="5"/>
  <c r="E704" i="5"/>
  <c r="X704" i="5" s="1"/>
  <c r="V705" i="5"/>
  <c r="E705" i="5"/>
  <c r="V706" i="5"/>
  <c r="E706" i="5"/>
  <c r="V707" i="5"/>
  <c r="E707" i="5"/>
  <c r="X707" i="5" s="1"/>
  <c r="V708" i="5"/>
  <c r="E708" i="5"/>
  <c r="X708" i="5" s="1"/>
  <c r="V709" i="5"/>
  <c r="E709" i="5"/>
  <c r="X709" i="5" s="1"/>
  <c r="V710" i="5"/>
  <c r="E710" i="5"/>
  <c r="X710" i="5" s="1"/>
  <c r="V711" i="5"/>
  <c r="E711" i="5"/>
  <c r="V712" i="5"/>
  <c r="E712" i="5"/>
  <c r="V713" i="5"/>
  <c r="E713" i="5"/>
  <c r="X713" i="5" s="1"/>
  <c r="V714" i="5"/>
  <c r="E714" i="5"/>
  <c r="X714" i="5" s="1"/>
  <c r="V715" i="5"/>
  <c r="E715" i="5"/>
  <c r="X715" i="5" s="1"/>
  <c r="V716" i="5"/>
  <c r="E716" i="5"/>
  <c r="X716" i="5" s="1"/>
  <c r="V717" i="5"/>
  <c r="E717" i="5"/>
  <c r="V718" i="5"/>
  <c r="E718" i="5"/>
  <c r="V719" i="5"/>
  <c r="E719" i="5"/>
  <c r="X719" i="5" s="1"/>
  <c r="V720" i="5"/>
  <c r="E720" i="5"/>
  <c r="X720" i="5" s="1"/>
  <c r="V721" i="5"/>
  <c r="E721" i="5"/>
  <c r="X721" i="5" s="1"/>
  <c r="V722" i="5"/>
  <c r="E722" i="5"/>
  <c r="X722" i="5" s="1"/>
  <c r="V723" i="5"/>
  <c r="E723" i="5"/>
  <c r="V724" i="5"/>
  <c r="E724" i="5"/>
  <c r="V725" i="5"/>
  <c r="E725" i="5"/>
  <c r="X725" i="5" s="1"/>
  <c r="V726" i="5"/>
  <c r="E726" i="5"/>
  <c r="X726" i="5" s="1"/>
  <c r="V727" i="5"/>
  <c r="E727" i="5"/>
  <c r="X727" i="5" s="1"/>
  <c r="V728" i="5"/>
  <c r="E728" i="5"/>
  <c r="X728" i="5" s="1"/>
  <c r="V729" i="5"/>
  <c r="E729" i="5"/>
  <c r="V730" i="5"/>
  <c r="E730" i="5"/>
  <c r="V731" i="5"/>
  <c r="E731" i="5"/>
  <c r="X731" i="5" s="1"/>
  <c r="V732" i="5"/>
  <c r="E732" i="5"/>
  <c r="X732" i="5" s="1"/>
  <c r="V733" i="5"/>
  <c r="E733" i="5"/>
  <c r="X733" i="5" s="1"/>
  <c r="V734" i="5"/>
  <c r="E734" i="5"/>
  <c r="X734" i="5" s="1"/>
  <c r="V735" i="5"/>
  <c r="E735" i="5"/>
  <c r="V736" i="5"/>
  <c r="E736" i="5"/>
  <c r="V737" i="5"/>
  <c r="E737" i="5"/>
  <c r="X737" i="5" s="1"/>
  <c r="V738" i="5"/>
  <c r="E738" i="5"/>
  <c r="X738" i="5" s="1"/>
  <c r="V739" i="5"/>
  <c r="E739" i="5"/>
  <c r="X739" i="5" s="1"/>
  <c r="V740" i="5"/>
  <c r="E740" i="5"/>
  <c r="X740" i="5" s="1"/>
  <c r="V741" i="5"/>
  <c r="E741" i="5"/>
  <c r="V742" i="5"/>
  <c r="E742" i="5"/>
  <c r="X742" i="5" s="1"/>
  <c r="V743" i="5"/>
  <c r="E743" i="5"/>
  <c r="X743" i="5" s="1"/>
  <c r="V744" i="5"/>
  <c r="E744" i="5"/>
  <c r="X744" i="5" s="1"/>
  <c r="V745" i="5"/>
  <c r="E745" i="5"/>
  <c r="X745" i="5" s="1"/>
  <c r="V746" i="5"/>
  <c r="E746" i="5"/>
  <c r="X746" i="5" s="1"/>
  <c r="V747" i="5"/>
  <c r="E747" i="5"/>
  <c r="V748" i="5"/>
  <c r="E748" i="5"/>
  <c r="V749" i="5"/>
  <c r="E749" i="5"/>
  <c r="X749" i="5" s="1"/>
  <c r="V750" i="5"/>
  <c r="E750" i="5"/>
  <c r="X750" i="5" s="1"/>
  <c r="V751" i="5"/>
  <c r="E751" i="5"/>
  <c r="X751" i="5" s="1"/>
  <c r="V752" i="5"/>
  <c r="E752" i="5"/>
  <c r="X752" i="5" s="1"/>
  <c r="V753" i="5"/>
  <c r="E753" i="5"/>
  <c r="V754" i="5"/>
  <c r="E754" i="5"/>
  <c r="V755" i="5"/>
  <c r="E755" i="5"/>
  <c r="X755" i="5" s="1"/>
  <c r="V756" i="5"/>
  <c r="E756" i="5"/>
  <c r="X756" i="5" s="1"/>
  <c r="V757" i="5"/>
  <c r="E757" i="5"/>
  <c r="X757" i="5" s="1"/>
  <c r="V758" i="5"/>
  <c r="E758" i="5"/>
  <c r="X758" i="5" s="1"/>
  <c r="V759" i="5"/>
  <c r="E759" i="5"/>
  <c r="V760" i="5"/>
  <c r="E760" i="5"/>
  <c r="V761" i="5"/>
  <c r="E761" i="5"/>
  <c r="X761" i="5" s="1"/>
  <c r="V762" i="5"/>
  <c r="E762" i="5"/>
  <c r="X762" i="5" s="1"/>
  <c r="V763" i="5"/>
  <c r="E763" i="5"/>
  <c r="X763" i="5" s="1"/>
  <c r="V764" i="5"/>
  <c r="E764" i="5"/>
  <c r="X764" i="5" s="1"/>
  <c r="V765" i="5"/>
  <c r="E765" i="5"/>
  <c r="V766" i="5"/>
  <c r="E766" i="5"/>
  <c r="V767" i="5"/>
  <c r="E767" i="5"/>
  <c r="X767" i="5" s="1"/>
  <c r="V768" i="5"/>
  <c r="E768" i="5"/>
  <c r="X768" i="5" s="1"/>
  <c r="V769" i="5"/>
  <c r="E769" i="5"/>
  <c r="X769" i="5" s="1"/>
  <c r="V770" i="5"/>
  <c r="E770" i="5"/>
  <c r="X770" i="5" s="1"/>
  <c r="V771" i="5"/>
  <c r="E771" i="5"/>
  <c r="V772" i="5"/>
  <c r="E772" i="5"/>
  <c r="V773" i="5"/>
  <c r="E773" i="5"/>
  <c r="X773" i="5" s="1"/>
  <c r="V774" i="5"/>
  <c r="E774" i="5"/>
  <c r="X774" i="5" s="1"/>
  <c r="V775" i="5"/>
  <c r="E775" i="5"/>
  <c r="X775" i="5" s="1"/>
  <c r="V776" i="5"/>
  <c r="E776" i="5"/>
  <c r="X776" i="5" s="1"/>
  <c r="V777" i="5"/>
  <c r="E777" i="5"/>
  <c r="V778" i="5"/>
  <c r="E778" i="5"/>
  <c r="X778" i="5" s="1"/>
  <c r="V779" i="5"/>
  <c r="E779" i="5"/>
  <c r="X779" i="5" s="1"/>
  <c r="V780" i="5"/>
  <c r="E780" i="5"/>
  <c r="X780" i="5" s="1"/>
  <c r="V781" i="5"/>
  <c r="E781" i="5"/>
  <c r="X781" i="5" s="1"/>
  <c r="V782" i="5"/>
  <c r="E782" i="5"/>
  <c r="X782" i="5" s="1"/>
  <c r="V783" i="5"/>
  <c r="E783" i="5"/>
  <c r="V784" i="5"/>
  <c r="E784" i="5"/>
  <c r="V785" i="5"/>
  <c r="E785" i="5"/>
  <c r="X785" i="5" s="1"/>
  <c r="V786" i="5"/>
  <c r="E786" i="5"/>
  <c r="X786" i="5" s="1"/>
  <c r="V787" i="5"/>
  <c r="E787" i="5"/>
  <c r="X787" i="5" s="1"/>
  <c r="V788" i="5"/>
  <c r="E788" i="5"/>
  <c r="X788" i="5" s="1"/>
  <c r="V789" i="5"/>
  <c r="E789" i="5"/>
  <c r="V790" i="5"/>
  <c r="E790" i="5"/>
  <c r="V791" i="5"/>
  <c r="E791" i="5"/>
  <c r="X791" i="5" s="1"/>
  <c r="V792" i="5"/>
  <c r="E792" i="5"/>
  <c r="X792" i="5" s="1"/>
  <c r="V793" i="5"/>
  <c r="E793" i="5"/>
  <c r="X793" i="5" s="1"/>
  <c r="V794" i="5"/>
  <c r="E794" i="5"/>
  <c r="X794" i="5" s="1"/>
  <c r="V795" i="5"/>
  <c r="E795" i="5"/>
  <c r="V796" i="5"/>
  <c r="E796" i="5"/>
  <c r="V797" i="5"/>
  <c r="E797" i="5"/>
  <c r="X797" i="5" s="1"/>
  <c r="V798" i="5"/>
  <c r="E798" i="5"/>
  <c r="X798" i="5" s="1"/>
  <c r="V799" i="5"/>
  <c r="E799" i="5"/>
  <c r="X799" i="5" s="1"/>
  <c r="V800" i="5"/>
  <c r="E800" i="5"/>
  <c r="X800" i="5" s="1"/>
  <c r="V801" i="5"/>
  <c r="E801" i="5"/>
  <c r="V802" i="5"/>
  <c r="E802" i="5"/>
  <c r="V803" i="5"/>
  <c r="E803" i="5"/>
  <c r="X803" i="5" s="1"/>
  <c r="V804" i="5"/>
  <c r="E804" i="5"/>
  <c r="X804" i="5" s="1"/>
  <c r="V805" i="5"/>
  <c r="E805" i="5"/>
  <c r="X805" i="5" s="1"/>
  <c r="V806" i="5"/>
  <c r="E806" i="5"/>
  <c r="X806" i="5" s="1"/>
  <c r="V807" i="5"/>
  <c r="E807" i="5"/>
  <c r="V808" i="5"/>
  <c r="E808" i="5"/>
  <c r="V809" i="5"/>
  <c r="E809" i="5"/>
  <c r="X809" i="5" s="1"/>
  <c r="V810" i="5"/>
  <c r="E810" i="5"/>
  <c r="X810" i="5" s="1"/>
  <c r="V811" i="5"/>
  <c r="E811" i="5"/>
  <c r="X811" i="5" s="1"/>
  <c r="V812" i="5"/>
  <c r="E812" i="5"/>
  <c r="X812" i="5" s="1"/>
  <c r="V813" i="5"/>
  <c r="E813" i="5"/>
  <c r="V814" i="5"/>
  <c r="E814" i="5"/>
  <c r="V815" i="5"/>
  <c r="E815" i="5"/>
  <c r="X815" i="5" s="1"/>
  <c r="V816" i="5"/>
  <c r="E816" i="5"/>
  <c r="X816" i="5" s="1"/>
  <c r="V817" i="5"/>
  <c r="E817" i="5"/>
  <c r="X817" i="5" s="1"/>
  <c r="V818" i="5"/>
  <c r="E818" i="5"/>
  <c r="X818" i="5" s="1"/>
  <c r="V819" i="5"/>
  <c r="E819" i="5"/>
  <c r="V820" i="5"/>
  <c r="E820" i="5"/>
  <c r="V821" i="5"/>
  <c r="E821" i="5"/>
  <c r="X821" i="5" s="1"/>
  <c r="V822" i="5"/>
  <c r="E822" i="5"/>
  <c r="X822" i="5" s="1"/>
  <c r="V823" i="5"/>
  <c r="E823" i="5"/>
  <c r="X823" i="5" s="1"/>
  <c r="V824" i="5"/>
  <c r="E824" i="5"/>
  <c r="X824" i="5" s="1"/>
  <c r="V825" i="5"/>
  <c r="E825" i="5"/>
  <c r="V826" i="5"/>
  <c r="E826" i="5"/>
  <c r="V827" i="5"/>
  <c r="E827" i="5"/>
  <c r="X827" i="5" s="1"/>
  <c r="V828" i="5"/>
  <c r="E828" i="5"/>
  <c r="X828" i="5" s="1"/>
  <c r="V829" i="5"/>
  <c r="E829" i="5"/>
  <c r="X829" i="5" s="1"/>
  <c r="V830" i="5"/>
  <c r="E830" i="5"/>
  <c r="X830" i="5" s="1"/>
  <c r="V831" i="5"/>
  <c r="E831" i="5"/>
  <c r="V832" i="5"/>
  <c r="E832" i="5"/>
  <c r="V833" i="5"/>
  <c r="E833" i="5"/>
  <c r="X833" i="5" s="1"/>
  <c r="V834" i="5"/>
  <c r="E834" i="5"/>
  <c r="X834" i="5" s="1"/>
  <c r="V835" i="5"/>
  <c r="E835" i="5"/>
  <c r="X835" i="5" s="1"/>
  <c r="V836" i="5"/>
  <c r="E836" i="5"/>
  <c r="X836" i="5" s="1"/>
  <c r="V837" i="5"/>
  <c r="E837" i="5"/>
  <c r="V838" i="5"/>
  <c r="E838" i="5"/>
  <c r="V839" i="5"/>
  <c r="E839" i="5"/>
  <c r="X839" i="5" s="1"/>
  <c r="V840" i="5"/>
  <c r="E840" i="5"/>
  <c r="X840" i="5" s="1"/>
  <c r="V841" i="5"/>
  <c r="E841" i="5"/>
  <c r="X841" i="5" s="1"/>
  <c r="V842" i="5"/>
  <c r="E842" i="5"/>
  <c r="X842" i="5" s="1"/>
  <c r="V843" i="5"/>
  <c r="E843" i="5"/>
  <c r="V844" i="5"/>
  <c r="E844" i="5"/>
  <c r="V845" i="5"/>
  <c r="E845" i="5"/>
  <c r="X845" i="5" s="1"/>
  <c r="V846" i="5"/>
  <c r="E846" i="5"/>
  <c r="X846" i="5" s="1"/>
  <c r="V847" i="5"/>
  <c r="E847" i="5"/>
  <c r="X847" i="5" s="1"/>
  <c r="V848" i="5"/>
  <c r="E848" i="5"/>
  <c r="X848" i="5" s="1"/>
  <c r="V849" i="5"/>
  <c r="E849" i="5"/>
  <c r="V850" i="5"/>
  <c r="E850" i="5"/>
  <c r="V851" i="5"/>
  <c r="E851" i="5"/>
  <c r="X851" i="5" s="1"/>
  <c r="V852" i="5"/>
  <c r="E852" i="5"/>
  <c r="X852" i="5" s="1"/>
  <c r="V853" i="5"/>
  <c r="E853" i="5"/>
  <c r="X853" i="5" s="1"/>
  <c r="V854" i="5"/>
  <c r="E854" i="5"/>
  <c r="X854" i="5" s="1"/>
  <c r="V855" i="5"/>
  <c r="E855" i="5"/>
  <c r="V856" i="5"/>
  <c r="E856" i="5"/>
  <c r="V857" i="5"/>
  <c r="E857" i="5"/>
  <c r="X857" i="5" s="1"/>
  <c r="V858" i="5"/>
  <c r="E858" i="5"/>
  <c r="X858" i="5" s="1"/>
  <c r="V859" i="5"/>
  <c r="E859" i="5"/>
  <c r="X859" i="5" s="1"/>
  <c r="V860" i="5"/>
  <c r="E860" i="5"/>
  <c r="X860" i="5" s="1"/>
  <c r="V861" i="5"/>
  <c r="E861" i="5"/>
  <c r="V862" i="5"/>
  <c r="E862" i="5"/>
  <c r="V863" i="5"/>
  <c r="E863" i="5"/>
  <c r="X863" i="5" s="1"/>
  <c r="V864" i="5"/>
  <c r="E864" i="5"/>
  <c r="X864" i="5" s="1"/>
  <c r="V865" i="5"/>
  <c r="E865" i="5"/>
  <c r="X865" i="5" s="1"/>
  <c r="V866" i="5"/>
  <c r="E866" i="5"/>
  <c r="X866" i="5" s="1"/>
  <c r="V867" i="5"/>
  <c r="E867" i="5"/>
  <c r="V868" i="5"/>
  <c r="E868" i="5"/>
  <c r="V869" i="5"/>
  <c r="E869" i="5"/>
  <c r="X869" i="5" s="1"/>
  <c r="V870" i="5"/>
  <c r="E870" i="5"/>
  <c r="V871" i="5"/>
  <c r="E871" i="5"/>
  <c r="X871" i="5" s="1"/>
  <c r="V872" i="5"/>
  <c r="E872" i="5"/>
  <c r="X872" i="5" s="1"/>
  <c r="V873" i="5"/>
  <c r="E873" i="5"/>
  <c r="V874" i="5"/>
  <c r="E874" i="5"/>
  <c r="V875" i="5"/>
  <c r="E875" i="5"/>
  <c r="X875" i="5" s="1"/>
  <c r="V876" i="5"/>
  <c r="E876" i="5"/>
  <c r="V877" i="5"/>
  <c r="E877" i="5"/>
  <c r="X877" i="5" s="1"/>
  <c r="V878" i="5"/>
  <c r="E878" i="5"/>
  <c r="X878" i="5" s="1"/>
  <c r="V879" i="5"/>
  <c r="E879" i="5"/>
  <c r="V880" i="5"/>
  <c r="E880" i="5"/>
  <c r="V881" i="5"/>
  <c r="E881" i="5"/>
  <c r="X881" i="5" s="1"/>
  <c r="V882" i="5"/>
  <c r="E882" i="5"/>
  <c r="X882" i="5" s="1"/>
  <c r="V883" i="5"/>
  <c r="E883" i="5"/>
  <c r="X883" i="5" s="1"/>
  <c r="V884" i="5"/>
  <c r="E884" i="5"/>
  <c r="X884" i="5" s="1"/>
  <c r="V885" i="5"/>
  <c r="E885" i="5"/>
  <c r="V886" i="5"/>
  <c r="E886" i="5"/>
  <c r="V887" i="5"/>
  <c r="E887" i="5"/>
  <c r="X887" i="5" s="1"/>
  <c r="V888" i="5"/>
  <c r="E888" i="5"/>
  <c r="X888" i="5" s="1"/>
  <c r="V889" i="5"/>
  <c r="E889" i="5"/>
  <c r="X889" i="5" s="1"/>
  <c r="V890" i="5"/>
  <c r="E890" i="5"/>
  <c r="X890" i="5" s="1"/>
  <c r="V891" i="5"/>
  <c r="E891" i="5"/>
  <c r="V892" i="5"/>
  <c r="E892" i="5"/>
  <c r="V893" i="5"/>
  <c r="E893" i="5"/>
  <c r="X893" i="5" s="1"/>
  <c r="V894" i="5"/>
  <c r="E894" i="5"/>
  <c r="X894" i="5" s="1"/>
  <c r="V895" i="5"/>
  <c r="E895" i="5"/>
  <c r="X895" i="5" s="1"/>
  <c r="V896" i="5"/>
  <c r="E896" i="5"/>
  <c r="X896" i="5" s="1"/>
  <c r="V897" i="5"/>
  <c r="E897" i="5"/>
  <c r="V898" i="5"/>
  <c r="E898" i="5"/>
  <c r="V899" i="5"/>
  <c r="E899" i="5"/>
  <c r="X899" i="5" s="1"/>
  <c r="V900" i="5"/>
  <c r="E900" i="5"/>
  <c r="X900" i="5" s="1"/>
  <c r="V901" i="5"/>
  <c r="E901" i="5"/>
  <c r="X901" i="5" s="1"/>
  <c r="V902" i="5"/>
  <c r="E902" i="5"/>
  <c r="X902" i="5" s="1"/>
  <c r="V903" i="5"/>
  <c r="E903" i="5"/>
  <c r="V904" i="5"/>
  <c r="E904" i="5"/>
  <c r="V905" i="5"/>
  <c r="E905" i="5"/>
  <c r="X905" i="5" s="1"/>
  <c r="V906" i="5"/>
  <c r="E906" i="5"/>
  <c r="X906" i="5" s="1"/>
  <c r="V907" i="5"/>
  <c r="E907" i="5"/>
  <c r="X907" i="5" s="1"/>
  <c r="V908" i="5"/>
  <c r="E908" i="5"/>
  <c r="X908" i="5" s="1"/>
  <c r="V909" i="5"/>
  <c r="E909" i="5"/>
  <c r="V910" i="5"/>
  <c r="E910" i="5"/>
  <c r="V911" i="5"/>
  <c r="E911" i="5"/>
  <c r="X911" i="5" s="1"/>
  <c r="V912" i="5"/>
  <c r="E912" i="5"/>
  <c r="X912" i="5" s="1"/>
  <c r="V913" i="5"/>
  <c r="E913" i="5"/>
  <c r="X913" i="5" s="1"/>
  <c r="V914" i="5"/>
  <c r="E914" i="5"/>
  <c r="X914" i="5" s="1"/>
  <c r="V915" i="5"/>
  <c r="E915" i="5"/>
  <c r="V916" i="5"/>
  <c r="E916" i="5"/>
  <c r="V917" i="5"/>
  <c r="E917" i="5"/>
  <c r="X917" i="5" s="1"/>
  <c r="V918" i="5"/>
  <c r="E918" i="5"/>
  <c r="V919" i="5"/>
  <c r="E919" i="5"/>
  <c r="X919" i="5" s="1"/>
  <c r="V920" i="5"/>
  <c r="E920" i="5"/>
  <c r="X920" i="5" s="1"/>
  <c r="V921" i="5"/>
  <c r="E921" i="5"/>
  <c r="V922" i="5"/>
  <c r="E922" i="5"/>
  <c r="V923" i="5"/>
  <c r="E923" i="5"/>
  <c r="X923" i="5" s="1"/>
  <c r="V924" i="5"/>
  <c r="E924" i="5"/>
  <c r="V925" i="5"/>
  <c r="E925" i="5"/>
  <c r="X925" i="5" s="1"/>
  <c r="V926" i="5"/>
  <c r="E926" i="5"/>
  <c r="X926" i="5" s="1"/>
  <c r="V927" i="5"/>
  <c r="E927" i="5"/>
  <c r="V928" i="5"/>
  <c r="E928" i="5"/>
  <c r="V929" i="5"/>
  <c r="E929" i="5"/>
  <c r="X929" i="5" s="1"/>
  <c r="V930" i="5"/>
  <c r="E930" i="5"/>
  <c r="X930" i="5" s="1"/>
  <c r="V931" i="5"/>
  <c r="E931" i="5"/>
  <c r="X931" i="5" s="1"/>
  <c r="V932" i="5"/>
  <c r="E932" i="5"/>
  <c r="X932" i="5" s="1"/>
  <c r="V933" i="5"/>
  <c r="E933" i="5"/>
  <c r="V934" i="5"/>
  <c r="E934" i="5"/>
  <c r="V935" i="5"/>
  <c r="E935" i="5"/>
  <c r="X935" i="5" s="1"/>
  <c r="V936" i="5"/>
  <c r="E936" i="5"/>
  <c r="X936" i="5" s="1"/>
  <c r="V937" i="5"/>
  <c r="E937" i="5"/>
  <c r="X937" i="5" s="1"/>
  <c r="V938" i="5"/>
  <c r="E938" i="5"/>
  <c r="X938" i="5" s="1"/>
  <c r="V939" i="5"/>
  <c r="E939" i="5"/>
  <c r="V940" i="5"/>
  <c r="E940" i="5"/>
  <c r="X940" i="5" s="1"/>
  <c r="V941" i="5"/>
  <c r="E941" i="5"/>
  <c r="X941" i="5" s="1"/>
  <c r="V942" i="5"/>
  <c r="E942" i="5"/>
  <c r="X942" i="5" s="1"/>
  <c r="V943" i="5"/>
  <c r="E943" i="5"/>
  <c r="X943" i="5" s="1"/>
  <c r="V944" i="5"/>
  <c r="E944" i="5"/>
  <c r="X944" i="5" s="1"/>
  <c r="V945" i="5"/>
  <c r="E945" i="5"/>
  <c r="V946" i="5"/>
  <c r="E946" i="5"/>
  <c r="V947" i="5"/>
  <c r="E947" i="5"/>
  <c r="X947" i="5" s="1"/>
  <c r="V948" i="5"/>
  <c r="E948" i="5"/>
  <c r="X948" i="5" s="1"/>
  <c r="V949" i="5"/>
  <c r="E949" i="5"/>
  <c r="X949" i="5" s="1"/>
  <c r="V950" i="5"/>
  <c r="E950" i="5"/>
  <c r="X950" i="5" s="1"/>
  <c r="V951" i="5"/>
  <c r="E951" i="5"/>
  <c r="V952" i="5"/>
  <c r="E952" i="5"/>
  <c r="V953" i="5"/>
  <c r="E953" i="5"/>
  <c r="X953" i="5" s="1"/>
  <c r="V954" i="5"/>
  <c r="E954" i="5"/>
  <c r="X954" i="5" s="1"/>
  <c r="V955" i="5"/>
  <c r="E955" i="5"/>
  <c r="X955" i="5" s="1"/>
  <c r="V956" i="5"/>
  <c r="E956" i="5"/>
  <c r="X956" i="5" s="1"/>
  <c r="V957" i="5"/>
  <c r="E957" i="5"/>
  <c r="V958" i="5"/>
  <c r="E958" i="5"/>
  <c r="V959" i="5"/>
  <c r="E959" i="5"/>
  <c r="X959" i="5" s="1"/>
  <c r="V960" i="5"/>
  <c r="E960" i="5"/>
  <c r="X960" i="5" s="1"/>
  <c r="V961" i="5"/>
  <c r="E961" i="5"/>
  <c r="X961" i="5" s="1"/>
  <c r="V962" i="5"/>
  <c r="E962" i="5"/>
  <c r="X962" i="5" s="1"/>
  <c r="V963" i="5"/>
  <c r="E963" i="5"/>
  <c r="V964" i="5"/>
  <c r="E964" i="5"/>
  <c r="V965" i="5"/>
  <c r="E965" i="5"/>
  <c r="X965" i="5" s="1"/>
  <c r="V966" i="5"/>
  <c r="E966" i="5"/>
  <c r="X966" i="5" s="1"/>
  <c r="V967" i="5"/>
  <c r="E967" i="5"/>
  <c r="X967" i="5" s="1"/>
  <c r="V968" i="5"/>
  <c r="E968" i="5"/>
  <c r="X968" i="5" s="1"/>
  <c r="V969" i="5"/>
  <c r="E969" i="5"/>
  <c r="V970" i="5"/>
  <c r="E970" i="5"/>
  <c r="V971" i="5"/>
  <c r="E971" i="5"/>
  <c r="X971" i="5" s="1"/>
  <c r="V972" i="5"/>
  <c r="E972" i="5"/>
  <c r="X972" i="5" s="1"/>
  <c r="V973" i="5"/>
  <c r="E973" i="5"/>
  <c r="X973" i="5" s="1"/>
  <c r="V974" i="5"/>
  <c r="E974" i="5"/>
  <c r="X974" i="5" s="1"/>
  <c r="V975" i="5"/>
  <c r="E975" i="5"/>
  <c r="V976" i="5"/>
  <c r="E976" i="5"/>
  <c r="V977" i="5"/>
  <c r="E977" i="5"/>
  <c r="X977" i="5" s="1"/>
  <c r="V978" i="5"/>
  <c r="E978" i="5"/>
  <c r="X978" i="5" s="1"/>
  <c r="V979" i="5"/>
  <c r="E979" i="5"/>
  <c r="X979" i="5" s="1"/>
  <c r="V980" i="5"/>
  <c r="E980" i="5"/>
  <c r="X980" i="5" s="1"/>
  <c r="V981" i="5"/>
  <c r="E981" i="5"/>
  <c r="V982" i="5"/>
  <c r="E982" i="5"/>
  <c r="V983" i="5"/>
  <c r="E983" i="5"/>
  <c r="X983" i="5" s="1"/>
  <c r="V984" i="5"/>
  <c r="E984" i="5"/>
  <c r="X984" i="5" s="1"/>
  <c r="V985" i="5"/>
  <c r="E985" i="5"/>
  <c r="X985" i="5" s="1"/>
  <c r="V986" i="5"/>
  <c r="E986" i="5"/>
  <c r="X986" i="5" s="1"/>
  <c r="V987" i="5"/>
  <c r="E987" i="5"/>
  <c r="V988" i="5"/>
  <c r="E988" i="5"/>
  <c r="V989" i="5"/>
  <c r="E989" i="5"/>
  <c r="X989" i="5" s="1"/>
  <c r="V990" i="5"/>
  <c r="E990" i="5"/>
  <c r="X990" i="5" s="1"/>
  <c r="V991" i="5"/>
  <c r="E991" i="5"/>
  <c r="X991" i="5" s="1"/>
  <c r="V992" i="5"/>
  <c r="E992" i="5"/>
  <c r="X992" i="5" s="1"/>
  <c r="V993" i="5"/>
  <c r="E993" i="5"/>
  <c r="V994" i="5"/>
  <c r="E994" i="5"/>
  <c r="V995" i="5"/>
  <c r="E995" i="5"/>
  <c r="X995" i="5" s="1"/>
  <c r="V996" i="5"/>
  <c r="E996" i="5"/>
  <c r="X996" i="5" s="1"/>
  <c r="V997" i="5"/>
  <c r="E997" i="5"/>
  <c r="X997" i="5" s="1"/>
  <c r="V998" i="5"/>
  <c r="E998" i="5"/>
  <c r="X998" i="5" s="1"/>
  <c r="V999" i="5"/>
  <c r="E999" i="5"/>
  <c r="V1000" i="5"/>
  <c r="E1000" i="5"/>
  <c r="V1001" i="5"/>
  <c r="E1001" i="5"/>
  <c r="X1001" i="5" s="1"/>
  <c r="V1002" i="5"/>
  <c r="E1002" i="5"/>
  <c r="X1002" i="5" s="1"/>
  <c r="V1003" i="5"/>
  <c r="E1003" i="5"/>
  <c r="X1003" i="5" s="1"/>
  <c r="V1004" i="5"/>
  <c r="E1004" i="5"/>
  <c r="X1004" i="5" s="1"/>
  <c r="V1005" i="5"/>
  <c r="E1005" i="5"/>
  <c r="V1006" i="5"/>
  <c r="E1006" i="5"/>
  <c r="X1006" i="5" s="1"/>
  <c r="V1007" i="5"/>
  <c r="E1007" i="5"/>
  <c r="X1007" i="5" s="1"/>
  <c r="V1008" i="5"/>
  <c r="E1008" i="5"/>
  <c r="X1008" i="5" s="1"/>
  <c r="V1009" i="5"/>
  <c r="E1009" i="5"/>
  <c r="X1009" i="5" s="1"/>
  <c r="V1010" i="5"/>
  <c r="E1010" i="5"/>
  <c r="X1010" i="5" s="1"/>
  <c r="V1011" i="5"/>
  <c r="E1011" i="5"/>
  <c r="V1012" i="5"/>
  <c r="E1012" i="5"/>
  <c r="V1013" i="5"/>
  <c r="E1013" i="5"/>
  <c r="X1013" i="5" s="1"/>
  <c r="V1014" i="5"/>
  <c r="E1014" i="5"/>
  <c r="X1014" i="5" s="1"/>
  <c r="V1015" i="5"/>
  <c r="E1015" i="5"/>
  <c r="X1015" i="5" s="1"/>
  <c r="V1016" i="5"/>
  <c r="E1016" i="5"/>
  <c r="X1016" i="5" s="1"/>
  <c r="V1017" i="5"/>
  <c r="E1017" i="5"/>
  <c r="V1018" i="5"/>
  <c r="E1018" i="5"/>
  <c r="V1019" i="5"/>
  <c r="E1019" i="5"/>
  <c r="X1019" i="5" s="1"/>
  <c r="V1020" i="5"/>
  <c r="E1020" i="5"/>
  <c r="V1021" i="5"/>
  <c r="E1021" i="5"/>
  <c r="X1021" i="5" s="1"/>
  <c r="V1022" i="5"/>
  <c r="E1022" i="5"/>
  <c r="X1022" i="5" s="1"/>
  <c r="V1023" i="5"/>
  <c r="E1023" i="5"/>
  <c r="V1024" i="5"/>
  <c r="E1024" i="5"/>
  <c r="V1025" i="5"/>
  <c r="E1025" i="5"/>
  <c r="X1025" i="5" s="1"/>
  <c r="V1026" i="5"/>
  <c r="E1026" i="5"/>
  <c r="X1026" i="5" s="1"/>
  <c r="V1027" i="5"/>
  <c r="E1027" i="5"/>
  <c r="X1027" i="5" s="1"/>
  <c r="V1028" i="5"/>
  <c r="E1028" i="5"/>
  <c r="X1028" i="5" s="1"/>
  <c r="V1029" i="5"/>
  <c r="E1029" i="5"/>
  <c r="V1030" i="5"/>
  <c r="E1030" i="5"/>
  <c r="V1031" i="5"/>
  <c r="E1031" i="5"/>
  <c r="X1031" i="5" s="1"/>
  <c r="V1032" i="5"/>
  <c r="E1032" i="5"/>
  <c r="X1032" i="5" s="1"/>
  <c r="V1033" i="5"/>
  <c r="E1033" i="5"/>
  <c r="X1033" i="5" s="1"/>
  <c r="V1034" i="5"/>
  <c r="E1034" i="5"/>
  <c r="X1034" i="5" s="1"/>
  <c r="V1035" i="5"/>
  <c r="E1035" i="5"/>
  <c r="V1036" i="5"/>
  <c r="E1036" i="5"/>
  <c r="V1037" i="5"/>
  <c r="E1037" i="5"/>
  <c r="X1037" i="5" s="1"/>
  <c r="V1038" i="5"/>
  <c r="E1038" i="5"/>
  <c r="X1038" i="5" s="1"/>
  <c r="V1039" i="5"/>
  <c r="E1039" i="5"/>
  <c r="X1039" i="5" s="1"/>
  <c r="V1040" i="5"/>
  <c r="E1040" i="5"/>
  <c r="X1040" i="5" s="1"/>
  <c r="V1041" i="5"/>
  <c r="E1041" i="5"/>
  <c r="V1042" i="5"/>
  <c r="E1042" i="5"/>
  <c r="X1042" i="5" s="1"/>
  <c r="V1043" i="5"/>
  <c r="E1043" i="5"/>
  <c r="X1043" i="5" s="1"/>
  <c r="V1044" i="5"/>
  <c r="E1044" i="5"/>
  <c r="X1044" i="5" s="1"/>
  <c r="V1045" i="5"/>
  <c r="E1045" i="5"/>
  <c r="X1045" i="5" s="1"/>
  <c r="V1046" i="5"/>
  <c r="E1046" i="5"/>
  <c r="X1046" i="5" s="1"/>
  <c r="V1047" i="5"/>
  <c r="E1047" i="5"/>
  <c r="V1048" i="5"/>
  <c r="E1048" i="5"/>
  <c r="V1049" i="5"/>
  <c r="E1049" i="5"/>
  <c r="X1049" i="5" s="1"/>
  <c r="V1050" i="5"/>
  <c r="E1050" i="5"/>
  <c r="X1050" i="5" s="1"/>
  <c r="V1051" i="5"/>
  <c r="E1051" i="5"/>
  <c r="X1051" i="5" s="1"/>
  <c r="V1052" i="5"/>
  <c r="E1052" i="5"/>
  <c r="X1052" i="5" s="1"/>
  <c r="V1053" i="5"/>
  <c r="E1053" i="5"/>
  <c r="V1054" i="5"/>
  <c r="E1054" i="5"/>
  <c r="V1055" i="5"/>
  <c r="E1055" i="5"/>
  <c r="X1055" i="5" s="1"/>
  <c r="V1056" i="5"/>
  <c r="E1056" i="5"/>
  <c r="X1056" i="5" s="1"/>
  <c r="V1057" i="5"/>
  <c r="E1057" i="5"/>
  <c r="X1057" i="5" s="1"/>
  <c r="V1058" i="5"/>
  <c r="E1058" i="5"/>
  <c r="X1058" i="5" s="1"/>
  <c r="V1059" i="5"/>
  <c r="E1059" i="5"/>
  <c r="V1060" i="5"/>
  <c r="E1060" i="5"/>
  <c r="V1061" i="5"/>
  <c r="E1061" i="5"/>
  <c r="X1061" i="5" s="1"/>
  <c r="V1062" i="5"/>
  <c r="E1062" i="5"/>
  <c r="X1062" i="5" s="1"/>
  <c r="V1063" i="5"/>
  <c r="E1063" i="5"/>
  <c r="X1063" i="5" s="1"/>
  <c r="V1064" i="5"/>
  <c r="E1064" i="5"/>
  <c r="X1064" i="5" s="1"/>
  <c r="V1065" i="5"/>
  <c r="E1065" i="5"/>
  <c r="V1066" i="5"/>
  <c r="E1066" i="5"/>
  <c r="V1067" i="5"/>
  <c r="E1067" i="5"/>
  <c r="X1067" i="5" s="1"/>
  <c r="V1068" i="5"/>
  <c r="E1068" i="5"/>
  <c r="X1068" i="5" s="1"/>
  <c r="V1069" i="5"/>
  <c r="E1069" i="5"/>
  <c r="X1069" i="5" s="1"/>
  <c r="V1070" i="5"/>
  <c r="E1070" i="5"/>
  <c r="X1070" i="5" s="1"/>
  <c r="V1071" i="5"/>
  <c r="E1071" i="5"/>
  <c r="V1072" i="5"/>
  <c r="E1072" i="5"/>
  <c r="V1073" i="5"/>
  <c r="E1073" i="5"/>
  <c r="X1073" i="5" s="1"/>
  <c r="V1074" i="5"/>
  <c r="E1074" i="5"/>
  <c r="X1074" i="5" s="1"/>
  <c r="V1075" i="5"/>
  <c r="E1075" i="5"/>
  <c r="X1075" i="5" s="1"/>
  <c r="V1076" i="5"/>
  <c r="E1076" i="5"/>
  <c r="X1076" i="5" s="1"/>
  <c r="V1077" i="5"/>
  <c r="E1077" i="5"/>
  <c r="V1078" i="5"/>
  <c r="E1078" i="5"/>
  <c r="X1078" i="5" s="1"/>
  <c r="V1079" i="5"/>
  <c r="E1079" i="5"/>
  <c r="X1079" i="5" s="1"/>
  <c r="V1080" i="5"/>
  <c r="E1080" i="5"/>
  <c r="X1080" i="5" s="1"/>
  <c r="V1081" i="5"/>
  <c r="E1081" i="5"/>
  <c r="X1081" i="5" s="1"/>
  <c r="V1082" i="5"/>
  <c r="E1082" i="5"/>
  <c r="X1082" i="5" s="1"/>
  <c r="V1083" i="5"/>
  <c r="E1083" i="5"/>
  <c r="V1084" i="5"/>
  <c r="E1084" i="5"/>
  <c r="V1085" i="5"/>
  <c r="E1085" i="5"/>
  <c r="X1085" i="5" s="1"/>
  <c r="V1086" i="5"/>
  <c r="E1086" i="5"/>
  <c r="X1086" i="5" s="1"/>
  <c r="V1087" i="5"/>
  <c r="E1087" i="5"/>
  <c r="X1087" i="5" s="1"/>
  <c r="V1088" i="5"/>
  <c r="E1088" i="5"/>
  <c r="X1088" i="5" s="1"/>
  <c r="V1089" i="5"/>
  <c r="E1089" i="5"/>
  <c r="V1090" i="5"/>
  <c r="E1090" i="5"/>
  <c r="V1091" i="5"/>
  <c r="E1091" i="5"/>
  <c r="X1091" i="5" s="1"/>
  <c r="V1092" i="5"/>
  <c r="E1092" i="5"/>
  <c r="X1092" i="5" s="1"/>
  <c r="V1093" i="5"/>
  <c r="E1093" i="5"/>
  <c r="X1093" i="5" s="1"/>
  <c r="V1094" i="5"/>
  <c r="E1094" i="5"/>
  <c r="X1094" i="5" s="1"/>
  <c r="V1095" i="5"/>
  <c r="E1095" i="5"/>
  <c r="V1096" i="5"/>
  <c r="E1096" i="5"/>
  <c r="V1097" i="5"/>
  <c r="E1097" i="5"/>
  <c r="X1097" i="5" s="1"/>
  <c r="V1098" i="5"/>
  <c r="E1098" i="5"/>
  <c r="X1098" i="5" s="1"/>
  <c r="V1099" i="5"/>
  <c r="E1099" i="5"/>
  <c r="X1099" i="5" s="1"/>
  <c r="V1100" i="5"/>
  <c r="E1100" i="5"/>
  <c r="X1100" i="5" s="1"/>
  <c r="V1101" i="5"/>
  <c r="E1101" i="5"/>
  <c r="V1102" i="5"/>
  <c r="E1102" i="5"/>
  <c r="V1103" i="5"/>
  <c r="E1103" i="5"/>
  <c r="X1103" i="5" s="1"/>
  <c r="V1104" i="5"/>
  <c r="E1104" i="5"/>
  <c r="X1104" i="5" s="1"/>
  <c r="V1105" i="5"/>
  <c r="E1105" i="5"/>
  <c r="X1105" i="5" s="1"/>
  <c r="V1106" i="5"/>
  <c r="E1106" i="5"/>
  <c r="X1106" i="5" s="1"/>
  <c r="V1107" i="5"/>
  <c r="E1107" i="5"/>
  <c r="V1108" i="5"/>
  <c r="E1108" i="5"/>
  <c r="V1109" i="5"/>
  <c r="E1109" i="5"/>
  <c r="X1109" i="5" s="1"/>
  <c r="V1110" i="5"/>
  <c r="E1110" i="5"/>
  <c r="X1110" i="5" s="1"/>
  <c r="V1111" i="5"/>
  <c r="E1111" i="5"/>
  <c r="X1111" i="5" s="1"/>
  <c r="V1112" i="5"/>
  <c r="E1112" i="5"/>
  <c r="X1112" i="5" s="1"/>
  <c r="V1113" i="5"/>
  <c r="E1113" i="5"/>
  <c r="V1114" i="5"/>
  <c r="E1114" i="5"/>
  <c r="X1114" i="5" s="1"/>
  <c r="V1115" i="5"/>
  <c r="E1115" i="5"/>
  <c r="X1115" i="5" s="1"/>
  <c r="V1116" i="5"/>
  <c r="E1116" i="5"/>
  <c r="X1116" i="5" s="1"/>
  <c r="V1117" i="5"/>
  <c r="E1117" i="5"/>
  <c r="X1117" i="5" s="1"/>
  <c r="V1118" i="5"/>
  <c r="E1118" i="5"/>
  <c r="X1118" i="5" s="1"/>
  <c r="V1119" i="5"/>
  <c r="E1119" i="5"/>
  <c r="V1120" i="5"/>
  <c r="E1120" i="5"/>
  <c r="V1121" i="5"/>
  <c r="E1121" i="5"/>
  <c r="X1121" i="5" s="1"/>
  <c r="V1122" i="5"/>
  <c r="E1122" i="5"/>
  <c r="X1122" i="5" s="1"/>
  <c r="V1123" i="5"/>
  <c r="E1123" i="5"/>
  <c r="X1123" i="5" s="1"/>
  <c r="V1124" i="5"/>
  <c r="E1124" i="5"/>
  <c r="X1124" i="5" s="1"/>
  <c r="V1125" i="5"/>
  <c r="E1125" i="5"/>
  <c r="V1126" i="5"/>
  <c r="E1126" i="5"/>
  <c r="X1126" i="5" s="1"/>
  <c r="V1127" i="5"/>
  <c r="E1127" i="5"/>
  <c r="X1127" i="5" s="1"/>
  <c r="V1128" i="5"/>
  <c r="E1128" i="5"/>
  <c r="X1128" i="5" s="1"/>
  <c r="V1129" i="5"/>
  <c r="E1129" i="5"/>
  <c r="X1129" i="5" s="1"/>
  <c r="V1130" i="5"/>
  <c r="E1130" i="5"/>
  <c r="X1130" i="5" s="1"/>
  <c r="V1131" i="5"/>
  <c r="E1131" i="5"/>
  <c r="V1132" i="5"/>
  <c r="E1132" i="5"/>
  <c r="V1133" i="5"/>
  <c r="E1133" i="5"/>
  <c r="X1133" i="5" s="1"/>
  <c r="V1134" i="5"/>
  <c r="E1134" i="5"/>
  <c r="X1134" i="5" s="1"/>
  <c r="V1135" i="5"/>
  <c r="E1135" i="5"/>
  <c r="X1135" i="5" s="1"/>
  <c r="V1136" i="5"/>
  <c r="E1136" i="5"/>
  <c r="X1136" i="5" s="1"/>
  <c r="V1137" i="5"/>
  <c r="E1137" i="5"/>
  <c r="V1138" i="5"/>
  <c r="E1138" i="5"/>
  <c r="V1139" i="5"/>
  <c r="E1139" i="5"/>
  <c r="X1139" i="5" s="1"/>
  <c r="V1140" i="5"/>
  <c r="E1140" i="5"/>
  <c r="X1140" i="5" s="1"/>
  <c r="V1141" i="5"/>
  <c r="E1141" i="5"/>
  <c r="X1141" i="5" s="1"/>
  <c r="V1142" i="5"/>
  <c r="E1142" i="5"/>
  <c r="X1142" i="5" s="1"/>
  <c r="V1143" i="5"/>
  <c r="E1143" i="5"/>
  <c r="V1144" i="5"/>
  <c r="E1144" i="5"/>
  <c r="V1145" i="5"/>
  <c r="E1145" i="5"/>
  <c r="X1145" i="5" s="1"/>
  <c r="V1146" i="5"/>
  <c r="E1146" i="5"/>
  <c r="X1146" i="5" s="1"/>
  <c r="V1147" i="5"/>
  <c r="E1147" i="5"/>
  <c r="X1147" i="5" s="1"/>
  <c r="V1148" i="5"/>
  <c r="E1148" i="5"/>
  <c r="X1148" i="5" s="1"/>
  <c r="V1149" i="5"/>
  <c r="E1149" i="5"/>
  <c r="V1150" i="5"/>
  <c r="E1150" i="5"/>
  <c r="V1151" i="5"/>
  <c r="E1151" i="5"/>
  <c r="X1151" i="5" s="1"/>
  <c r="V1152" i="5"/>
  <c r="E1152" i="5"/>
  <c r="X1152" i="5" s="1"/>
  <c r="V1153" i="5"/>
  <c r="E1153" i="5"/>
  <c r="X1153" i="5" s="1"/>
  <c r="V1154" i="5"/>
  <c r="E1154" i="5"/>
  <c r="X1154" i="5" s="1"/>
  <c r="V1155" i="5"/>
  <c r="E1155" i="5"/>
  <c r="V1156" i="5"/>
  <c r="E1156" i="5"/>
  <c r="V1157" i="5"/>
  <c r="E1157" i="5"/>
  <c r="X1157" i="5" s="1"/>
  <c r="V1158" i="5"/>
  <c r="E1158" i="5"/>
  <c r="X1158" i="5" s="1"/>
  <c r="V1159" i="5"/>
  <c r="E1159" i="5"/>
  <c r="X1159" i="5" s="1"/>
  <c r="V1160" i="5"/>
  <c r="E1160" i="5"/>
  <c r="X1160" i="5" s="1"/>
  <c r="V1161" i="5"/>
  <c r="E1161" i="5"/>
  <c r="V1162" i="5"/>
  <c r="E1162" i="5"/>
  <c r="V1163" i="5"/>
  <c r="E1163" i="5"/>
  <c r="X1163" i="5" s="1"/>
  <c r="V1164" i="5"/>
  <c r="E1164" i="5"/>
  <c r="X1164" i="5" s="1"/>
  <c r="V1165" i="5"/>
  <c r="E1165" i="5"/>
  <c r="X1165" i="5" s="1"/>
  <c r="V1166" i="5"/>
  <c r="E1166" i="5"/>
  <c r="X1166" i="5" s="1"/>
  <c r="V1167" i="5"/>
  <c r="E1167" i="5"/>
  <c r="V1168" i="5"/>
  <c r="E1168" i="5"/>
  <c r="X1168" i="5" s="1"/>
  <c r="V1169" i="5"/>
  <c r="E1169" i="5"/>
  <c r="X1169" i="5" s="1"/>
  <c r="V1170" i="5"/>
  <c r="E1170" i="5"/>
  <c r="X1170" i="5" s="1"/>
  <c r="V1171" i="5"/>
  <c r="E1171" i="5"/>
  <c r="X1171" i="5" s="1"/>
  <c r="V1172" i="5"/>
  <c r="E1172" i="5"/>
  <c r="X1172" i="5" s="1"/>
  <c r="V1173" i="5"/>
  <c r="E1173" i="5"/>
  <c r="V1174" i="5"/>
  <c r="E1174" i="5"/>
  <c r="V1175" i="5"/>
  <c r="E1175" i="5"/>
  <c r="X1175" i="5" s="1"/>
  <c r="V1176" i="5"/>
  <c r="E1176" i="5"/>
  <c r="X1176" i="5" s="1"/>
  <c r="V1177" i="5"/>
  <c r="E1177" i="5"/>
  <c r="X1177" i="5" s="1"/>
  <c r="V1178" i="5"/>
  <c r="E1178" i="5"/>
  <c r="X1178" i="5" s="1"/>
  <c r="V1179" i="5"/>
  <c r="E1179" i="5"/>
  <c r="V1180" i="5"/>
  <c r="E1180" i="5"/>
  <c r="V1181" i="5"/>
  <c r="E1181" i="5"/>
  <c r="X1181" i="5" s="1"/>
  <c r="V1182" i="5"/>
  <c r="E1182" i="5"/>
  <c r="X1182" i="5" s="1"/>
  <c r="V1183" i="5"/>
  <c r="E1183" i="5"/>
  <c r="X1183" i="5" s="1"/>
  <c r="V1184" i="5"/>
  <c r="E1184" i="5"/>
  <c r="X1184" i="5" s="1"/>
  <c r="V1185" i="5"/>
  <c r="E1185" i="5"/>
  <c r="V1186" i="5"/>
  <c r="E1186" i="5"/>
  <c r="V1187" i="5"/>
  <c r="E1187" i="5"/>
  <c r="X1187" i="5" s="1"/>
  <c r="V1188" i="5"/>
  <c r="E1188" i="5"/>
  <c r="X1188" i="5" s="1"/>
  <c r="V1189" i="5"/>
  <c r="E1189" i="5"/>
  <c r="X1189" i="5" s="1"/>
  <c r="V1190" i="5"/>
  <c r="E1190" i="5"/>
  <c r="X1190" i="5" s="1"/>
  <c r="V1191" i="5"/>
  <c r="E1191" i="5"/>
  <c r="V1192" i="5"/>
  <c r="E1192" i="5"/>
  <c r="V1193" i="5"/>
  <c r="E1193" i="5"/>
  <c r="X1193" i="5" s="1"/>
  <c r="V1194" i="5"/>
  <c r="E1194" i="5"/>
  <c r="X1194" i="5" s="1"/>
  <c r="V1195" i="5"/>
  <c r="E1195" i="5"/>
  <c r="X1195" i="5" s="1"/>
  <c r="V1196" i="5"/>
  <c r="E1196" i="5"/>
  <c r="X1196" i="5" s="1"/>
  <c r="V1197" i="5"/>
  <c r="E1197" i="5"/>
  <c r="V1198" i="5"/>
  <c r="E1198" i="5"/>
  <c r="V1199" i="5"/>
  <c r="E1199" i="5"/>
  <c r="X1199" i="5" s="1"/>
  <c r="V1200" i="5"/>
  <c r="E1200" i="5"/>
  <c r="X1200" i="5" s="1"/>
  <c r="V1201" i="5"/>
  <c r="E1201" i="5"/>
  <c r="X1201" i="5" s="1"/>
  <c r="V1202" i="5"/>
  <c r="E1202" i="5"/>
  <c r="X1202" i="5" s="1"/>
  <c r="V1203" i="5"/>
  <c r="E1203" i="5"/>
  <c r="V1204" i="5"/>
  <c r="E1204" i="5"/>
  <c r="V1205" i="5"/>
  <c r="E1205" i="5"/>
  <c r="X1205" i="5" s="1"/>
  <c r="V1206" i="5"/>
  <c r="E1206" i="5"/>
  <c r="X1206" i="5" s="1"/>
  <c r="V1207" i="5"/>
  <c r="E1207" i="5"/>
  <c r="X1207" i="5" s="1"/>
  <c r="V1208" i="5"/>
  <c r="E1208" i="5"/>
  <c r="X1208" i="5" s="1"/>
  <c r="V1209" i="5"/>
  <c r="E1209" i="5"/>
  <c r="V1210" i="5"/>
  <c r="E1210" i="5"/>
  <c r="V1211" i="5"/>
  <c r="E1211" i="5"/>
  <c r="X1211" i="5" s="1"/>
  <c r="V1212" i="5"/>
  <c r="E1212" i="5"/>
  <c r="X1212" i="5" s="1"/>
  <c r="V1213" i="5"/>
  <c r="E1213" i="5"/>
  <c r="X1213" i="5" s="1"/>
  <c r="V1214" i="5"/>
  <c r="E1214" i="5"/>
  <c r="X1214" i="5" s="1"/>
  <c r="V1215" i="5"/>
  <c r="E1215" i="5"/>
  <c r="V1216" i="5"/>
  <c r="E1216" i="5"/>
  <c r="V1217" i="5"/>
  <c r="E1217" i="5"/>
  <c r="X1217" i="5" s="1"/>
  <c r="V1218" i="5"/>
  <c r="E1218" i="5"/>
  <c r="X1218" i="5" s="1"/>
  <c r="V1219" i="5"/>
  <c r="E1219" i="5"/>
  <c r="X1219" i="5" s="1"/>
  <c r="V1220" i="5"/>
  <c r="E1220" i="5"/>
  <c r="X1220" i="5" s="1"/>
  <c r="V1221" i="5"/>
  <c r="E1221" i="5"/>
  <c r="V1222" i="5"/>
  <c r="E1222" i="5"/>
  <c r="V1223" i="5"/>
  <c r="E1223" i="5"/>
  <c r="X1223" i="5" s="1"/>
  <c r="V1224" i="5"/>
  <c r="E1224" i="5"/>
  <c r="X1224" i="5" s="1"/>
  <c r="V1225" i="5"/>
  <c r="E1225" i="5"/>
  <c r="X1225" i="5" s="1"/>
  <c r="V1226" i="5"/>
  <c r="E1226" i="5"/>
  <c r="X1226" i="5" s="1"/>
  <c r="V1227" i="5"/>
  <c r="E1227" i="5"/>
  <c r="V1228" i="5"/>
  <c r="E1228" i="5"/>
  <c r="V1229" i="5"/>
  <c r="E1229" i="5"/>
  <c r="X1229" i="5" s="1"/>
  <c r="V1230" i="5"/>
  <c r="E1230" i="5"/>
  <c r="X1230" i="5" s="1"/>
  <c r="V1231" i="5"/>
  <c r="E1231" i="5"/>
  <c r="X1231" i="5" s="1"/>
  <c r="V1232" i="5"/>
  <c r="E1232" i="5"/>
  <c r="X1232" i="5" s="1"/>
  <c r="V1233" i="5"/>
  <c r="E1233" i="5"/>
  <c r="V1234" i="5"/>
  <c r="E1234" i="5"/>
  <c r="V1235" i="5"/>
  <c r="E1235" i="5"/>
  <c r="X1235" i="5" s="1"/>
  <c r="V1236" i="5"/>
  <c r="E1236" i="5"/>
  <c r="X1236" i="5" s="1"/>
  <c r="V1237" i="5"/>
  <c r="E1237" i="5"/>
  <c r="X1237" i="5" s="1"/>
  <c r="V1238" i="5"/>
  <c r="E1238" i="5"/>
  <c r="X1238" i="5" s="1"/>
  <c r="V1239" i="5"/>
  <c r="E1239" i="5"/>
  <c r="V1240" i="5"/>
  <c r="E1240" i="5"/>
  <c r="V1241" i="5"/>
  <c r="E1241" i="5"/>
  <c r="X1241" i="5" s="1"/>
  <c r="V1242" i="5"/>
  <c r="E1242" i="5"/>
  <c r="X1242" i="5" s="1"/>
  <c r="V1243" i="5"/>
  <c r="E1243" i="5"/>
  <c r="X1243" i="5" s="1"/>
  <c r="V1244" i="5"/>
  <c r="E1244" i="5"/>
  <c r="X1244" i="5" s="1"/>
  <c r="V1245" i="5"/>
  <c r="E1245" i="5"/>
  <c r="V1246" i="5"/>
  <c r="E1246" i="5"/>
  <c r="V1247" i="5"/>
  <c r="E1247" i="5"/>
  <c r="X1247" i="5" s="1"/>
  <c r="V1248" i="5"/>
  <c r="E1248" i="5"/>
  <c r="X1248" i="5" s="1"/>
  <c r="V1249" i="5"/>
  <c r="E1249" i="5"/>
  <c r="X1249" i="5" s="1"/>
  <c r="V1250" i="5"/>
  <c r="E1250" i="5"/>
  <c r="X1250" i="5" s="1"/>
  <c r="V1251" i="5"/>
  <c r="E1251" i="5"/>
  <c r="V1252" i="5"/>
  <c r="E1252" i="5"/>
  <c r="V1253" i="5"/>
  <c r="E1253" i="5"/>
  <c r="X1253" i="5" s="1"/>
  <c r="V1254" i="5"/>
  <c r="E1254" i="5"/>
  <c r="V1255" i="5"/>
  <c r="E1255" i="5"/>
  <c r="X1255" i="5" s="1"/>
  <c r="V1256" i="5"/>
  <c r="E1256" i="5"/>
  <c r="X1256" i="5" s="1"/>
  <c r="V1257" i="5"/>
  <c r="E1257" i="5"/>
  <c r="V1258" i="5"/>
  <c r="E1258" i="5"/>
  <c r="V1259" i="5"/>
  <c r="E1259" i="5"/>
  <c r="X1259" i="5" s="1"/>
  <c r="V1260" i="5"/>
  <c r="E1260" i="5"/>
  <c r="X1260" i="5" s="1"/>
  <c r="V1261" i="5"/>
  <c r="E1261" i="5"/>
  <c r="X1261" i="5" s="1"/>
  <c r="V1262" i="5"/>
  <c r="E1262" i="5"/>
  <c r="X1262" i="5" s="1"/>
  <c r="V1263" i="5"/>
  <c r="E1263" i="5"/>
  <c r="V1264" i="5"/>
  <c r="E1264" i="5"/>
  <c r="V1265" i="5"/>
  <c r="E1265" i="5"/>
  <c r="X1265" i="5" s="1"/>
  <c r="V1266" i="5"/>
  <c r="E1266" i="5"/>
  <c r="X1266" i="5" s="1"/>
  <c r="V1267" i="5"/>
  <c r="E1267" i="5"/>
  <c r="X1267" i="5" s="1"/>
  <c r="V1268" i="5"/>
  <c r="E1268" i="5"/>
  <c r="X1268" i="5" s="1"/>
  <c r="V1269" i="5"/>
  <c r="E1269" i="5"/>
  <c r="V1270" i="5"/>
  <c r="E1270" i="5"/>
  <c r="V1271" i="5"/>
  <c r="E1271" i="5"/>
  <c r="X1271" i="5" s="1"/>
  <c r="V1272" i="5"/>
  <c r="E1272" i="5"/>
  <c r="X1272" i="5" s="1"/>
  <c r="V1273" i="5"/>
  <c r="E1273" i="5"/>
  <c r="X1273" i="5" s="1"/>
  <c r="V1274" i="5"/>
  <c r="E1274" i="5"/>
  <c r="X1274" i="5" s="1"/>
  <c r="V1275" i="5"/>
  <c r="E1275" i="5"/>
  <c r="V1276" i="5"/>
  <c r="E1276" i="5"/>
  <c r="V1277" i="5"/>
  <c r="E1277" i="5"/>
  <c r="X1277" i="5" s="1"/>
  <c r="V1278" i="5"/>
  <c r="E1278" i="5"/>
  <c r="X1278" i="5" s="1"/>
  <c r="V1279" i="5"/>
  <c r="E1279" i="5"/>
  <c r="X1279" i="5" s="1"/>
  <c r="V1280" i="5"/>
  <c r="E1280" i="5"/>
  <c r="X1280" i="5" s="1"/>
  <c r="V1281" i="5"/>
  <c r="E1281" i="5"/>
  <c r="V1282" i="5"/>
  <c r="E1282" i="5"/>
  <c r="V1283" i="5"/>
  <c r="E1283" i="5"/>
  <c r="X1283" i="5" s="1"/>
  <c r="V1284" i="5"/>
  <c r="E1284" i="5"/>
  <c r="X1284" i="5" s="1"/>
  <c r="V1285" i="5"/>
  <c r="E1285" i="5"/>
  <c r="X1285" i="5" s="1"/>
  <c r="V1286" i="5"/>
  <c r="E1286" i="5"/>
  <c r="X1286" i="5" s="1"/>
  <c r="V1287" i="5"/>
  <c r="E1287" i="5"/>
  <c r="V1288" i="5"/>
  <c r="E1288" i="5"/>
  <c r="V1289" i="5"/>
  <c r="E1289" i="5"/>
  <c r="X1289" i="5" s="1"/>
  <c r="V1290" i="5"/>
  <c r="E1290" i="5"/>
  <c r="X1290" i="5" s="1"/>
  <c r="V1291" i="5"/>
  <c r="E1291" i="5"/>
  <c r="X1291" i="5" s="1"/>
  <c r="V1292" i="5"/>
  <c r="E1292" i="5"/>
  <c r="X1292" i="5" s="1"/>
  <c r="V1293" i="5"/>
  <c r="E1293" i="5"/>
  <c r="V1294" i="5"/>
  <c r="E1294" i="5"/>
  <c r="V1295" i="5"/>
  <c r="E1295" i="5"/>
  <c r="X1295" i="5" s="1"/>
  <c r="V1296" i="5"/>
  <c r="E1296" i="5"/>
  <c r="X1296" i="5" s="1"/>
  <c r="V1297" i="5"/>
  <c r="E1297" i="5"/>
  <c r="X1297" i="5" s="1"/>
  <c r="V1298" i="5"/>
  <c r="E1298" i="5"/>
  <c r="X1298" i="5" s="1"/>
  <c r="V1299" i="5"/>
  <c r="E1299" i="5"/>
  <c r="V1300" i="5"/>
  <c r="E1300" i="5"/>
  <c r="X1300" i="5" s="1"/>
  <c r="V1301" i="5"/>
  <c r="E1301" i="5"/>
  <c r="X1301" i="5" s="1"/>
  <c r="V1302" i="5"/>
  <c r="E1302" i="5"/>
  <c r="X1302" i="5" s="1"/>
  <c r="V1303" i="5"/>
  <c r="E1303" i="5"/>
  <c r="X1303" i="5" s="1"/>
  <c r="V1304" i="5"/>
  <c r="E1304" i="5"/>
  <c r="X1304" i="5" s="1"/>
  <c r="V1305" i="5"/>
  <c r="E1305" i="5"/>
  <c r="V1306" i="5"/>
  <c r="E1306" i="5"/>
  <c r="V1307" i="5"/>
  <c r="E1307" i="5"/>
  <c r="X1307" i="5" s="1"/>
  <c r="V1308" i="5"/>
  <c r="E1308" i="5"/>
  <c r="X1308" i="5" s="1"/>
  <c r="V1309" i="5"/>
  <c r="E1309" i="5"/>
  <c r="X1309" i="5" s="1"/>
  <c r="V1310" i="5"/>
  <c r="E1310" i="5"/>
  <c r="X1310" i="5" s="1"/>
  <c r="V1311" i="5"/>
  <c r="E1311" i="5"/>
  <c r="V1312" i="5"/>
  <c r="E1312" i="5"/>
  <c r="V1313" i="5"/>
  <c r="E1313" i="5"/>
  <c r="X1313" i="5" s="1"/>
  <c r="V1314" i="5"/>
  <c r="E1314" i="5"/>
  <c r="X1314" i="5" s="1"/>
  <c r="V1315" i="5"/>
  <c r="E1315" i="5"/>
  <c r="X1315" i="5" s="1"/>
  <c r="V1316" i="5"/>
  <c r="E1316" i="5"/>
  <c r="X1316" i="5" s="1"/>
  <c r="V1317" i="5"/>
  <c r="E1317" i="5"/>
  <c r="V1318" i="5"/>
  <c r="E1318" i="5"/>
  <c r="V1319" i="5"/>
  <c r="E1319" i="5"/>
  <c r="X1319" i="5" s="1"/>
  <c r="V1320" i="5"/>
  <c r="E1320" i="5"/>
  <c r="X1320" i="5" s="1"/>
  <c r="V1321" i="5"/>
  <c r="E1321" i="5"/>
  <c r="X1321" i="5" s="1"/>
  <c r="V1322" i="5"/>
  <c r="E1322" i="5"/>
  <c r="X1322" i="5" s="1"/>
  <c r="V1323" i="5"/>
  <c r="E1323" i="5"/>
  <c r="V1324" i="5"/>
  <c r="E1324" i="5"/>
  <c r="V1325" i="5"/>
  <c r="E1325" i="5"/>
  <c r="X1325" i="5" s="1"/>
  <c r="V1326" i="5"/>
  <c r="E1326" i="5"/>
  <c r="X1326" i="5" s="1"/>
  <c r="V1327" i="5"/>
  <c r="E1327" i="5"/>
  <c r="X1327" i="5" s="1"/>
  <c r="V1328" i="5"/>
  <c r="E1328" i="5"/>
  <c r="X1328" i="5" s="1"/>
  <c r="V1329" i="5"/>
  <c r="E1329" i="5"/>
  <c r="V1330" i="5"/>
  <c r="E1330" i="5"/>
  <c r="V1331" i="5"/>
  <c r="E1331" i="5"/>
  <c r="X1331" i="5" s="1"/>
  <c r="V1332" i="5"/>
  <c r="E1332" i="5"/>
  <c r="X1332" i="5" s="1"/>
  <c r="V1333" i="5"/>
  <c r="E1333" i="5"/>
  <c r="X1333" i="5" s="1"/>
  <c r="V1334" i="5"/>
  <c r="E1334" i="5"/>
  <c r="X1334" i="5" s="1"/>
  <c r="V1335" i="5"/>
  <c r="E1335" i="5"/>
  <c r="V1336" i="5"/>
  <c r="E1336" i="5"/>
  <c r="X1336" i="5" s="1"/>
  <c r="V1337" i="5"/>
  <c r="E1337" i="5"/>
  <c r="X1337" i="5" s="1"/>
  <c r="V1338" i="5"/>
  <c r="E1338" i="5"/>
  <c r="X1338" i="5" s="1"/>
  <c r="V1339" i="5"/>
  <c r="E1339" i="5"/>
  <c r="X1339" i="5" s="1"/>
  <c r="V1340" i="5"/>
  <c r="E1340" i="5"/>
  <c r="X1340" i="5" s="1"/>
  <c r="V1341" i="5"/>
  <c r="E1341" i="5"/>
  <c r="V1342" i="5"/>
  <c r="E1342" i="5"/>
  <c r="V1343" i="5"/>
  <c r="E1343" i="5"/>
  <c r="X1343" i="5" s="1"/>
  <c r="V1344" i="5"/>
  <c r="E1344" i="5"/>
  <c r="X1344" i="5" s="1"/>
  <c r="V1345" i="5"/>
  <c r="E1345" i="5"/>
  <c r="X1345" i="5" s="1"/>
  <c r="V1346" i="5"/>
  <c r="E1346" i="5"/>
  <c r="X1346" i="5" s="1"/>
  <c r="V1347" i="5"/>
  <c r="E1347" i="5"/>
  <c r="V1348" i="5"/>
  <c r="E1348" i="5"/>
  <c r="V1349" i="5"/>
  <c r="E1349" i="5"/>
  <c r="X1349" i="5" s="1"/>
  <c r="V1350" i="5"/>
  <c r="E1350" i="5"/>
  <c r="X1350" i="5" s="1"/>
  <c r="V1351" i="5"/>
  <c r="E1351" i="5"/>
  <c r="X1351" i="5" s="1"/>
  <c r="V1352" i="5"/>
  <c r="E1352" i="5"/>
  <c r="X1352" i="5" s="1"/>
  <c r="V1353" i="5"/>
  <c r="E1353" i="5"/>
  <c r="V1354" i="5"/>
  <c r="E1354" i="5"/>
  <c r="V1355" i="5"/>
  <c r="E1355" i="5"/>
  <c r="X1355" i="5" s="1"/>
  <c r="V1356" i="5"/>
  <c r="E1356" i="5"/>
  <c r="X1356" i="5" s="1"/>
  <c r="V1357" i="5"/>
  <c r="E1357" i="5"/>
  <c r="X1357" i="5" s="1"/>
  <c r="V1358" i="5"/>
  <c r="E1358" i="5"/>
  <c r="X1358" i="5" s="1"/>
  <c r="V1359" i="5"/>
  <c r="E1359" i="5"/>
  <c r="V1360" i="5"/>
  <c r="E1360" i="5"/>
  <c r="V1361" i="5"/>
  <c r="E1361" i="5"/>
  <c r="X1361" i="5" s="1"/>
  <c r="V1362" i="5"/>
  <c r="E1362" i="5"/>
  <c r="X1362" i="5" s="1"/>
  <c r="V1363" i="5"/>
  <c r="E1363" i="5"/>
  <c r="X1363" i="5" s="1"/>
  <c r="V1364" i="5"/>
  <c r="E1364" i="5"/>
  <c r="X1364" i="5" s="1"/>
  <c r="V1365" i="5"/>
  <c r="E1365" i="5"/>
  <c r="V1366" i="5"/>
  <c r="E1366" i="5"/>
  <c r="V1367" i="5"/>
  <c r="E1367" i="5"/>
  <c r="X1367" i="5" s="1"/>
  <c r="V1368" i="5"/>
  <c r="E1368" i="5"/>
  <c r="X1368" i="5" s="1"/>
  <c r="V1369" i="5"/>
  <c r="E1369" i="5"/>
  <c r="X1369" i="5" s="1"/>
  <c r="V1370" i="5"/>
  <c r="E1370" i="5"/>
  <c r="X1370" i="5" s="1"/>
  <c r="V1371" i="5"/>
  <c r="E1371" i="5"/>
  <c r="V1372" i="5"/>
  <c r="E1372" i="5"/>
  <c r="V1373" i="5"/>
  <c r="E1373" i="5"/>
  <c r="X1373" i="5" s="1"/>
  <c r="V1374" i="5"/>
  <c r="E1374" i="5"/>
  <c r="X1374" i="5" s="1"/>
  <c r="V1375" i="5"/>
  <c r="E1375" i="5"/>
  <c r="X1375" i="5" s="1"/>
  <c r="V1376" i="5"/>
  <c r="E1376" i="5"/>
  <c r="X1376" i="5" s="1"/>
  <c r="V1377" i="5"/>
  <c r="E1377" i="5"/>
  <c r="V1378" i="5"/>
  <c r="E1378" i="5"/>
  <c r="V1379" i="5"/>
  <c r="E1379" i="5"/>
  <c r="X1379" i="5" s="1"/>
  <c r="V1380" i="5"/>
  <c r="E1380" i="5"/>
  <c r="V1381" i="5"/>
  <c r="E1381" i="5"/>
  <c r="X1381" i="5" s="1"/>
  <c r="V1382" i="5"/>
  <c r="E1382" i="5"/>
  <c r="X1382" i="5" s="1"/>
  <c r="V1383" i="5"/>
  <c r="E1383" i="5"/>
  <c r="V1384" i="5"/>
  <c r="E1384" i="5"/>
  <c r="V1385" i="5"/>
  <c r="E1385" i="5"/>
  <c r="X1385" i="5" s="1"/>
  <c r="V1386" i="5"/>
  <c r="E1386" i="5"/>
  <c r="X1386" i="5" s="1"/>
  <c r="V1387" i="5"/>
  <c r="E1387" i="5"/>
  <c r="X1387" i="5" s="1"/>
  <c r="V1388" i="5"/>
  <c r="E1388" i="5"/>
  <c r="X1388" i="5" s="1"/>
  <c r="V1389" i="5"/>
  <c r="E1389" i="5"/>
  <c r="V1390" i="5"/>
  <c r="E1390" i="5"/>
  <c r="V1391" i="5"/>
  <c r="E1391" i="5"/>
  <c r="X1391" i="5" s="1"/>
  <c r="V1392" i="5"/>
  <c r="E1392" i="5"/>
  <c r="V1393" i="5"/>
  <c r="E1393" i="5"/>
  <c r="X1393" i="5" s="1"/>
  <c r="V1394" i="5"/>
  <c r="E1394" i="5"/>
  <c r="X1394" i="5" s="1"/>
  <c r="V1395" i="5"/>
  <c r="E1395" i="5"/>
  <c r="V1396" i="5"/>
  <c r="E1396" i="5"/>
  <c r="V1397" i="5"/>
  <c r="E1397" i="5"/>
  <c r="X1397" i="5" s="1"/>
  <c r="V1398" i="5"/>
  <c r="E1398" i="5"/>
  <c r="X1398" i="5" s="1"/>
  <c r="V1399" i="5"/>
  <c r="E1399" i="5"/>
  <c r="X1399" i="5" s="1"/>
  <c r="V1400" i="5"/>
  <c r="E1400" i="5"/>
  <c r="X1400" i="5" s="1"/>
  <c r="V1401" i="5"/>
  <c r="E1401" i="5"/>
  <c r="V1402" i="5"/>
  <c r="E1402" i="5"/>
  <c r="V1403" i="5"/>
  <c r="E1403" i="5"/>
  <c r="X1403" i="5" s="1"/>
  <c r="V1404" i="5"/>
  <c r="E1404" i="5"/>
  <c r="V1405" i="5"/>
  <c r="E1405" i="5"/>
  <c r="X1405" i="5" s="1"/>
  <c r="V1406" i="5"/>
  <c r="E1406" i="5"/>
  <c r="X1406" i="5" s="1"/>
  <c r="V1407" i="5"/>
  <c r="E1407" i="5"/>
  <c r="V1408" i="5"/>
  <c r="E1408" i="5"/>
  <c r="V1409" i="5"/>
  <c r="E1409" i="5"/>
  <c r="X1409" i="5" s="1"/>
  <c r="V1410" i="5"/>
  <c r="E1410" i="5"/>
  <c r="X1410" i="5" s="1"/>
  <c r="V1411" i="5"/>
  <c r="E1411" i="5"/>
  <c r="X1411" i="5" s="1"/>
  <c r="V1412" i="5"/>
  <c r="E1412" i="5"/>
  <c r="X1412" i="5" s="1"/>
  <c r="V1413" i="5"/>
  <c r="E1413" i="5"/>
  <c r="V1414" i="5"/>
  <c r="E1414" i="5"/>
  <c r="V1415" i="5"/>
  <c r="E1415" i="5"/>
  <c r="X1415" i="5" s="1"/>
  <c r="V1416" i="5"/>
  <c r="E1416" i="5"/>
  <c r="X1416" i="5" s="1"/>
  <c r="V1417" i="5"/>
  <c r="E1417" i="5"/>
  <c r="X1417" i="5" s="1"/>
  <c r="V1418" i="5"/>
  <c r="E1418" i="5"/>
  <c r="X1418" i="5" s="1"/>
  <c r="V1419" i="5"/>
  <c r="E1419" i="5"/>
  <c r="V1420" i="5"/>
  <c r="E1420" i="5"/>
  <c r="V1421" i="5"/>
  <c r="E1421" i="5"/>
  <c r="X1421" i="5" s="1"/>
  <c r="V1422" i="5"/>
  <c r="E1422" i="5"/>
  <c r="X1422" i="5" s="1"/>
  <c r="V1423" i="5"/>
  <c r="E1423" i="5"/>
  <c r="X1423" i="5" s="1"/>
  <c r="V1424" i="5"/>
  <c r="E1424" i="5"/>
  <c r="X1424" i="5" s="1"/>
  <c r="V1425" i="5"/>
  <c r="E1425" i="5"/>
  <c r="V1426" i="5"/>
  <c r="E1426" i="5"/>
  <c r="V1427" i="5"/>
  <c r="E1427" i="5"/>
  <c r="X1427" i="5" s="1"/>
  <c r="V1428" i="5"/>
  <c r="E1428" i="5"/>
  <c r="X1428" i="5" s="1"/>
  <c r="V1429" i="5"/>
  <c r="E1429" i="5"/>
  <c r="X1429" i="5" s="1"/>
  <c r="V1430" i="5"/>
  <c r="E1430" i="5"/>
  <c r="X1430" i="5" s="1"/>
  <c r="V1431" i="5"/>
  <c r="E1431" i="5"/>
  <c r="V1432" i="5"/>
  <c r="E1432" i="5"/>
  <c r="V1433" i="5"/>
  <c r="E1433" i="5"/>
  <c r="X1433" i="5" s="1"/>
  <c r="V1434" i="5"/>
  <c r="E1434" i="5"/>
  <c r="X1434" i="5" s="1"/>
  <c r="V1435" i="5"/>
  <c r="E1435" i="5"/>
  <c r="X1435" i="5" s="1"/>
  <c r="V1436" i="5"/>
  <c r="E1436" i="5"/>
  <c r="X1436" i="5" s="1"/>
  <c r="V1437" i="5"/>
  <c r="E1437" i="5"/>
  <c r="V1438" i="5"/>
  <c r="E1438" i="5"/>
  <c r="V1439" i="5"/>
  <c r="E1439" i="5"/>
  <c r="X1439" i="5" s="1"/>
  <c r="V1440" i="5"/>
  <c r="E1440" i="5"/>
  <c r="V1441" i="5"/>
  <c r="E1441" i="5"/>
  <c r="X1441" i="5" s="1"/>
  <c r="V1442" i="5"/>
  <c r="E1442" i="5"/>
  <c r="X1442" i="5" s="1"/>
  <c r="V1443" i="5"/>
  <c r="E1443" i="5"/>
  <c r="V1444" i="5"/>
  <c r="E1444" i="5"/>
  <c r="V1445" i="5"/>
  <c r="E1445" i="5"/>
  <c r="X1445" i="5" s="1"/>
  <c r="V1446" i="5"/>
  <c r="E1446" i="5"/>
  <c r="X1446" i="5" s="1"/>
  <c r="V1447" i="5"/>
  <c r="E1447" i="5"/>
  <c r="X1447" i="5" s="1"/>
  <c r="V1448" i="5"/>
  <c r="E1448" i="5"/>
  <c r="X1448" i="5" s="1"/>
  <c r="V1449" i="5"/>
  <c r="E1449" i="5"/>
  <c r="V1450" i="5"/>
  <c r="E1450" i="5"/>
  <c r="X1450" i="5" s="1"/>
  <c r="V1451" i="5"/>
  <c r="E1451" i="5"/>
  <c r="X1451" i="5" s="1"/>
  <c r="V1452" i="5"/>
  <c r="E1452" i="5"/>
  <c r="X1452" i="5" s="1"/>
  <c r="V1453" i="5"/>
  <c r="E1453" i="5"/>
  <c r="X1453" i="5" s="1"/>
  <c r="V1454" i="5"/>
  <c r="E1454" i="5"/>
  <c r="X1454" i="5" s="1"/>
  <c r="V1455" i="5"/>
  <c r="E1455" i="5"/>
  <c r="V1456" i="5"/>
  <c r="E1456" i="5"/>
  <c r="V1457" i="5"/>
  <c r="E1457" i="5"/>
  <c r="X1457" i="5" s="1"/>
  <c r="V1458" i="5"/>
  <c r="E1458" i="5"/>
  <c r="X1458" i="5" s="1"/>
  <c r="V1459" i="5"/>
  <c r="E1459" i="5"/>
  <c r="X1459" i="5" s="1"/>
  <c r="V1460" i="5"/>
  <c r="E1460" i="5"/>
  <c r="X1460" i="5" s="1"/>
  <c r="V1461" i="5"/>
  <c r="E1461" i="5"/>
  <c r="V1462" i="5"/>
  <c r="E1462" i="5"/>
  <c r="V1463" i="5"/>
  <c r="E1463" i="5"/>
  <c r="X1463" i="5" s="1"/>
  <c r="V1464" i="5"/>
  <c r="E1464" i="5"/>
  <c r="X1464" i="5" s="1"/>
  <c r="V1465" i="5"/>
  <c r="E1465" i="5"/>
  <c r="X1465" i="5" s="1"/>
  <c r="V1466" i="5"/>
  <c r="E1466" i="5"/>
  <c r="X1466" i="5" s="1"/>
  <c r="V1467" i="5"/>
  <c r="E1467" i="5"/>
  <c r="V1468" i="5"/>
  <c r="E1468" i="5"/>
  <c r="V1469" i="5"/>
  <c r="E1469" i="5"/>
  <c r="X1469" i="5" s="1"/>
  <c r="V1470" i="5"/>
  <c r="E1470" i="5"/>
  <c r="X1470" i="5" s="1"/>
  <c r="V1471" i="5"/>
  <c r="E1471" i="5"/>
  <c r="X1471" i="5" s="1"/>
  <c r="V1472" i="5"/>
  <c r="E1472" i="5"/>
  <c r="X1472" i="5" s="1"/>
  <c r="V1473" i="5"/>
  <c r="E1473" i="5"/>
  <c r="V1474" i="5"/>
  <c r="E1474" i="5"/>
  <c r="V1475" i="5"/>
  <c r="E1475" i="5"/>
  <c r="X1475" i="5" s="1"/>
  <c r="V1476" i="5"/>
  <c r="E1476" i="5"/>
  <c r="V1477" i="5"/>
  <c r="E1477" i="5"/>
  <c r="X1477" i="5" s="1"/>
  <c r="V1478" i="5"/>
  <c r="E1478" i="5"/>
  <c r="X1478" i="5" s="1"/>
  <c r="V1479" i="5"/>
  <c r="E1479" i="5"/>
  <c r="X1479" i="5" s="1"/>
  <c r="V1480" i="5"/>
  <c r="E1480" i="5"/>
  <c r="V1481" i="5"/>
  <c r="E1481" i="5"/>
  <c r="X1481" i="5" s="1"/>
  <c r="V1482" i="5"/>
  <c r="E1482" i="5"/>
  <c r="V1483" i="5"/>
  <c r="E1483" i="5"/>
  <c r="X1483" i="5" s="1"/>
  <c r="V1484" i="5"/>
  <c r="E1484" i="5"/>
  <c r="X1484" i="5" s="1"/>
  <c r="V1485" i="5"/>
  <c r="E1485" i="5"/>
  <c r="V1486" i="5"/>
  <c r="E1486" i="5"/>
  <c r="V1487" i="5"/>
  <c r="E1487" i="5"/>
  <c r="X1487" i="5" s="1"/>
  <c r="V1488" i="5"/>
  <c r="E1488" i="5"/>
  <c r="X1488" i="5" s="1"/>
  <c r="V1489" i="5"/>
  <c r="E1489" i="5"/>
  <c r="X1489" i="5" s="1"/>
  <c r="V1490" i="5"/>
  <c r="E1490" i="5"/>
  <c r="X1490" i="5" s="1"/>
  <c r="V1491" i="5"/>
  <c r="E1491" i="5"/>
  <c r="V1492" i="5"/>
  <c r="E1492" i="5"/>
  <c r="V1493" i="5"/>
  <c r="E1493" i="5"/>
  <c r="X1493" i="5" s="1"/>
  <c r="V1494" i="5"/>
  <c r="E1494" i="5"/>
  <c r="X1494" i="5" s="1"/>
  <c r="V1495" i="5"/>
  <c r="E1495" i="5"/>
  <c r="X1495" i="5" s="1"/>
  <c r="V1496" i="5"/>
  <c r="E1496" i="5"/>
  <c r="X1496" i="5" s="1"/>
  <c r="V1497" i="5"/>
  <c r="E1497" i="5"/>
  <c r="X1497" i="5" s="1"/>
  <c r="V1498" i="5"/>
  <c r="E1498" i="5"/>
  <c r="V1499" i="5"/>
  <c r="E1499" i="5"/>
  <c r="X1499" i="5" s="1"/>
  <c r="V1500" i="5"/>
  <c r="E1500" i="5"/>
  <c r="X1500" i="5" s="1"/>
  <c r="V1501" i="5"/>
  <c r="E1501" i="5"/>
  <c r="X1501" i="5" s="1"/>
  <c r="V1502" i="5"/>
  <c r="E1502" i="5"/>
  <c r="X1502" i="5" s="1"/>
  <c r="V1503" i="5"/>
  <c r="E1503" i="5"/>
  <c r="V1504" i="5"/>
  <c r="E1504" i="5"/>
  <c r="V1505" i="5"/>
  <c r="E1505" i="5"/>
  <c r="X1505" i="5" s="1"/>
  <c r="V1506" i="5"/>
  <c r="E1506" i="5"/>
  <c r="X1506" i="5" s="1"/>
  <c r="V1507" i="5"/>
  <c r="E1507" i="5"/>
  <c r="X1507" i="5" s="1"/>
  <c r="V1508" i="5"/>
  <c r="E1508" i="5"/>
  <c r="X1508" i="5" s="1"/>
  <c r="V1509" i="5"/>
  <c r="E1509" i="5"/>
  <c r="V1510" i="5"/>
  <c r="E1510" i="5"/>
  <c r="V1511" i="5"/>
  <c r="E1511" i="5"/>
  <c r="X1511" i="5" s="1"/>
  <c r="V1512" i="5"/>
  <c r="E1512" i="5"/>
  <c r="X1512" i="5" s="1"/>
  <c r="V1513" i="5"/>
  <c r="E1513" i="5"/>
  <c r="X1513" i="5" s="1"/>
  <c r="V1514" i="5"/>
  <c r="E1514" i="5"/>
  <c r="X1514" i="5" s="1"/>
  <c r="V1515" i="5"/>
  <c r="E1515" i="5"/>
  <c r="V1516" i="5"/>
  <c r="E1516" i="5"/>
  <c r="V1517" i="5"/>
  <c r="E1517" i="5"/>
  <c r="X1517" i="5" s="1"/>
  <c r="V1518" i="5"/>
  <c r="E1518" i="5"/>
  <c r="X1518" i="5" s="1"/>
  <c r="V1519" i="5"/>
  <c r="E1519" i="5"/>
  <c r="X1519" i="5" s="1"/>
  <c r="V1520" i="5"/>
  <c r="E1520" i="5"/>
  <c r="X1520" i="5" s="1"/>
  <c r="V1521" i="5"/>
  <c r="E1521" i="5"/>
  <c r="V1522" i="5"/>
  <c r="E1522" i="5"/>
  <c r="V1523" i="5"/>
  <c r="E1523" i="5"/>
  <c r="X1523" i="5" s="1"/>
  <c r="V1524" i="5"/>
  <c r="E1524" i="5"/>
  <c r="X1524" i="5" s="1"/>
  <c r="V1525" i="5"/>
  <c r="E1525" i="5"/>
  <c r="X1525" i="5" s="1"/>
  <c r="V1526" i="5"/>
  <c r="E1526" i="5"/>
  <c r="X1526" i="5" s="1"/>
  <c r="V1527" i="5"/>
  <c r="E1527" i="5"/>
  <c r="V1528" i="5"/>
  <c r="E1528" i="5"/>
  <c r="V1529" i="5"/>
  <c r="E1529" i="5"/>
  <c r="X1529" i="5" s="1"/>
  <c r="V1530" i="5"/>
  <c r="E1530" i="5"/>
  <c r="X1530" i="5" s="1"/>
  <c r="V1531" i="5"/>
  <c r="E1531" i="5"/>
  <c r="X1531" i="5" s="1"/>
  <c r="V1532" i="5"/>
  <c r="E1532" i="5"/>
  <c r="X1532" i="5" s="1"/>
  <c r="V1533" i="5"/>
  <c r="E1533" i="5"/>
  <c r="V1534" i="5"/>
  <c r="E1534" i="5"/>
  <c r="V1535" i="5"/>
  <c r="E1535" i="5"/>
  <c r="X1535" i="5" s="1"/>
  <c r="V1536" i="5"/>
  <c r="E1536" i="5"/>
  <c r="X1536" i="5" s="1"/>
  <c r="V1537" i="5"/>
  <c r="E1537" i="5"/>
  <c r="X1537" i="5" s="1"/>
  <c r="V1538" i="5"/>
  <c r="E1538" i="5"/>
  <c r="X1538" i="5" s="1"/>
  <c r="V1539" i="5"/>
  <c r="E1539" i="5"/>
  <c r="V1540" i="5"/>
  <c r="E1540" i="5"/>
  <c r="V1541" i="5"/>
  <c r="E1541" i="5"/>
  <c r="X1541" i="5" s="1"/>
  <c r="V1542" i="5"/>
  <c r="E1542" i="5"/>
  <c r="X1542" i="5" s="1"/>
  <c r="V1543" i="5"/>
  <c r="E1543" i="5"/>
  <c r="X1543" i="5" s="1"/>
  <c r="V1544" i="5"/>
  <c r="E1544" i="5"/>
  <c r="X1544" i="5" s="1"/>
  <c r="V1545" i="5"/>
  <c r="E1545" i="5"/>
  <c r="V1546" i="5"/>
  <c r="E1546" i="5"/>
  <c r="V1547" i="5"/>
  <c r="E1547" i="5"/>
  <c r="X1547" i="5" s="1"/>
  <c r="V1548" i="5"/>
  <c r="E1548" i="5"/>
  <c r="X1548" i="5" s="1"/>
  <c r="V1549" i="5"/>
  <c r="E1549" i="5"/>
  <c r="X1549" i="5" s="1"/>
  <c r="V1550" i="5"/>
  <c r="E1550" i="5"/>
  <c r="X1550" i="5" s="1"/>
  <c r="V1551" i="5"/>
  <c r="E1551" i="5"/>
  <c r="X1551" i="5" s="1"/>
  <c r="V1552" i="5"/>
  <c r="E1552" i="5"/>
  <c r="V1553" i="5"/>
  <c r="E1553" i="5"/>
  <c r="X1553" i="5" s="1"/>
  <c r="V1554" i="5"/>
  <c r="E1554" i="5"/>
  <c r="X1554" i="5" s="1"/>
  <c r="V1555" i="5"/>
  <c r="E1555" i="5"/>
  <c r="X1555" i="5" s="1"/>
  <c r="V1556" i="5"/>
  <c r="E1556" i="5"/>
  <c r="X1556" i="5" s="1"/>
  <c r="V1557" i="5"/>
  <c r="E1557" i="5"/>
  <c r="V1558" i="5"/>
  <c r="E1558" i="5"/>
  <c r="V1559" i="5"/>
  <c r="E1559" i="5"/>
  <c r="X1559" i="5" s="1"/>
  <c r="V1560" i="5"/>
  <c r="E1560" i="5"/>
  <c r="X1560" i="5" s="1"/>
  <c r="V1561" i="5"/>
  <c r="E1561" i="5"/>
  <c r="X1561" i="5" s="1"/>
  <c r="V1562" i="5"/>
  <c r="E1562" i="5"/>
  <c r="X1562" i="5" s="1"/>
  <c r="V1563" i="5"/>
  <c r="E1563" i="5"/>
  <c r="V1564" i="5"/>
  <c r="E1564" i="5"/>
  <c r="V1565" i="5"/>
  <c r="E1565" i="5"/>
  <c r="X1565" i="5" s="1"/>
  <c r="V1566" i="5"/>
  <c r="E1566" i="5"/>
  <c r="X1566" i="5" s="1"/>
  <c r="V1567" i="5"/>
  <c r="E1567" i="5"/>
  <c r="X1567" i="5" s="1"/>
  <c r="V1568" i="5"/>
  <c r="E1568" i="5"/>
  <c r="X1568" i="5" s="1"/>
  <c r="V1569" i="5"/>
  <c r="E1569" i="5"/>
  <c r="V1570" i="5"/>
  <c r="E1570" i="5"/>
  <c r="V1571" i="5"/>
  <c r="E1571" i="5"/>
  <c r="X1571" i="5" s="1"/>
  <c r="V1572" i="5"/>
  <c r="E1572" i="5"/>
  <c r="X1572" i="5" s="1"/>
  <c r="V1573" i="5"/>
  <c r="E1573" i="5"/>
  <c r="X1573" i="5" s="1"/>
  <c r="V1574" i="5"/>
  <c r="E1574" i="5"/>
  <c r="X1574" i="5" s="1"/>
  <c r="V1575" i="5"/>
  <c r="E1575" i="5"/>
  <c r="V1576" i="5"/>
  <c r="E1576" i="5"/>
  <c r="V1577" i="5"/>
  <c r="E1577" i="5"/>
  <c r="X1577" i="5" s="1"/>
  <c r="V1578" i="5"/>
  <c r="E1578" i="5"/>
  <c r="X1578" i="5" s="1"/>
  <c r="V1579" i="5"/>
  <c r="E1579" i="5"/>
  <c r="X1579" i="5" s="1"/>
  <c r="V1580" i="5"/>
  <c r="E1580" i="5"/>
  <c r="X1580" i="5" s="1"/>
  <c r="V1581" i="5"/>
  <c r="E1581" i="5"/>
  <c r="V1582" i="5"/>
  <c r="E1582" i="5"/>
  <c r="V1583" i="5"/>
  <c r="E1583" i="5"/>
  <c r="X1583" i="5" s="1"/>
  <c r="V1584" i="5"/>
  <c r="E1584" i="5"/>
  <c r="X1584" i="5" s="1"/>
  <c r="V1585" i="5"/>
  <c r="E1585" i="5"/>
  <c r="X1585" i="5" s="1"/>
  <c r="V1586" i="5"/>
  <c r="E1586" i="5"/>
  <c r="X1586" i="5" s="1"/>
  <c r="V1587" i="5"/>
  <c r="E1587" i="5"/>
  <c r="V1588" i="5"/>
  <c r="E1588" i="5"/>
  <c r="V1589" i="5"/>
  <c r="E1589" i="5"/>
  <c r="X1589" i="5" s="1"/>
  <c r="V1590" i="5"/>
  <c r="E1590" i="5"/>
  <c r="X1590" i="5" s="1"/>
  <c r="V1591" i="5"/>
  <c r="E1591" i="5"/>
  <c r="X1591" i="5" s="1"/>
  <c r="V1592" i="5"/>
  <c r="E1592" i="5"/>
  <c r="X1592" i="5" s="1"/>
  <c r="V1593" i="5"/>
  <c r="E1593" i="5"/>
  <c r="V1594" i="5"/>
  <c r="E1594" i="5"/>
  <c r="V1595" i="5"/>
  <c r="E1595" i="5"/>
  <c r="X1595" i="5" s="1"/>
  <c r="V1596" i="5"/>
  <c r="E1596" i="5"/>
  <c r="X1596" i="5" s="1"/>
  <c r="V1597" i="5"/>
  <c r="E1597" i="5"/>
  <c r="X1597" i="5" s="1"/>
  <c r="V1598" i="5"/>
  <c r="E1598" i="5"/>
  <c r="X1598" i="5" s="1"/>
  <c r="V1599" i="5"/>
  <c r="E1599" i="5"/>
  <c r="V1600" i="5"/>
  <c r="E1600" i="5"/>
  <c r="V1601" i="5"/>
  <c r="E1601" i="5"/>
  <c r="X1601" i="5" s="1"/>
  <c r="V1602" i="5"/>
  <c r="E1602" i="5"/>
  <c r="V1603" i="5"/>
  <c r="E1603" i="5"/>
  <c r="X1603" i="5" s="1"/>
  <c r="V1604" i="5"/>
  <c r="E1604" i="5"/>
  <c r="X1604" i="5" s="1"/>
  <c r="V1605" i="5"/>
  <c r="E1605" i="5"/>
  <c r="V1606" i="5"/>
  <c r="E1606" i="5"/>
  <c r="V1607" i="5"/>
  <c r="E1607" i="5"/>
  <c r="X1607" i="5" s="1"/>
  <c r="V1608" i="5"/>
  <c r="E1608" i="5"/>
  <c r="X1608" i="5" s="1"/>
  <c r="V1609" i="5"/>
  <c r="E1609" i="5"/>
  <c r="X1609" i="5" s="1"/>
  <c r="V1610" i="5"/>
  <c r="E1610" i="5"/>
  <c r="X1610" i="5" s="1"/>
  <c r="V1611" i="5"/>
  <c r="E1611" i="5"/>
  <c r="V1612" i="5"/>
  <c r="E1612" i="5"/>
  <c r="V1613" i="5"/>
  <c r="E1613" i="5"/>
  <c r="X1613" i="5" s="1"/>
  <c r="V1614" i="5"/>
  <c r="E1614" i="5"/>
  <c r="X1614" i="5" s="1"/>
  <c r="V1615" i="5"/>
  <c r="E1615" i="5"/>
  <c r="X1615" i="5" s="1"/>
  <c r="V1616" i="5"/>
  <c r="E1616" i="5"/>
  <c r="X1616" i="5" s="1"/>
  <c r="V1617" i="5"/>
  <c r="E1617" i="5"/>
  <c r="V1618" i="5"/>
  <c r="E1618" i="5"/>
  <c r="V1619" i="5"/>
  <c r="E1619" i="5"/>
  <c r="X1619" i="5" s="1"/>
  <c r="V1620" i="5"/>
  <c r="E1620" i="5"/>
  <c r="X1620" i="5" s="1"/>
  <c r="V1621" i="5"/>
  <c r="E1621" i="5"/>
  <c r="X1621" i="5" s="1"/>
  <c r="V1622" i="5"/>
  <c r="E1622" i="5"/>
  <c r="X1622" i="5" s="1"/>
  <c r="V1623" i="5"/>
  <c r="E1623" i="5"/>
  <c r="V1624" i="5"/>
  <c r="E1624" i="5"/>
  <c r="V1625" i="5"/>
  <c r="E1625" i="5"/>
  <c r="X1625" i="5" s="1"/>
  <c r="V1626" i="5"/>
  <c r="E1626" i="5"/>
  <c r="X1626" i="5" s="1"/>
  <c r="V1627" i="5"/>
  <c r="E1627" i="5"/>
  <c r="X1627" i="5" s="1"/>
  <c r="V1628" i="5"/>
  <c r="E1628" i="5"/>
  <c r="X1628" i="5" s="1"/>
  <c r="V1629" i="5"/>
  <c r="E1629" i="5"/>
  <c r="V1630" i="5"/>
  <c r="E1630" i="5"/>
  <c r="V1631" i="5"/>
  <c r="E1631" i="5"/>
  <c r="X1631" i="5" s="1"/>
  <c r="V1632" i="5"/>
  <c r="E1632" i="5"/>
  <c r="X1632" i="5" s="1"/>
  <c r="V1633" i="5"/>
  <c r="E1633" i="5"/>
  <c r="X1633" i="5" s="1"/>
  <c r="V1634" i="5"/>
  <c r="E1634" i="5"/>
  <c r="X1634" i="5" s="1"/>
  <c r="V1635" i="5"/>
  <c r="E1635" i="5"/>
  <c r="V1636" i="5"/>
  <c r="E1636" i="5"/>
  <c r="V1637" i="5"/>
  <c r="E1637" i="5"/>
  <c r="X1637" i="5" s="1"/>
  <c r="V1638" i="5"/>
  <c r="E1638" i="5"/>
  <c r="X1638" i="5" s="1"/>
  <c r="V1639" i="5"/>
  <c r="E1639" i="5"/>
  <c r="X1639" i="5" s="1"/>
  <c r="V1640" i="5"/>
  <c r="E1640" i="5"/>
  <c r="X1640" i="5" s="1"/>
  <c r="V1641" i="5"/>
  <c r="E1641" i="5"/>
  <c r="V1642" i="5"/>
  <c r="E1642" i="5"/>
  <c r="V1643" i="5"/>
  <c r="E1643" i="5"/>
  <c r="X1643" i="5" s="1"/>
  <c r="V1644" i="5"/>
  <c r="E1644" i="5"/>
  <c r="X1644" i="5" s="1"/>
  <c r="V1645" i="5"/>
  <c r="E1645" i="5"/>
  <c r="X1645" i="5" s="1"/>
  <c r="V1646" i="5"/>
  <c r="E1646" i="5"/>
  <c r="X1646" i="5" s="1"/>
  <c r="V1647" i="5"/>
  <c r="E1647" i="5"/>
  <c r="V1648" i="5"/>
  <c r="E1648" i="5"/>
  <c r="V1649" i="5"/>
  <c r="E1649" i="5"/>
  <c r="X1649" i="5" s="1"/>
  <c r="V1650" i="5"/>
  <c r="E1650" i="5"/>
  <c r="V1651" i="5"/>
  <c r="E1651" i="5"/>
  <c r="X1651" i="5" s="1"/>
  <c r="V1652" i="5"/>
  <c r="E1652" i="5"/>
  <c r="X1652" i="5" s="1"/>
  <c r="V1653" i="5"/>
  <c r="E1653" i="5"/>
  <c r="V1654" i="5"/>
  <c r="E1654" i="5"/>
  <c r="V1655" i="5"/>
  <c r="E1655" i="5"/>
  <c r="X1655" i="5" s="1"/>
  <c r="V1656" i="5"/>
  <c r="E1656" i="5"/>
  <c r="X1656" i="5" s="1"/>
  <c r="V1657" i="5"/>
  <c r="E1657" i="5"/>
  <c r="X1657" i="5" s="1"/>
  <c r="V1658" i="5"/>
  <c r="E1658" i="5"/>
  <c r="X1658" i="5" s="1"/>
  <c r="V1659" i="5"/>
  <c r="E1659" i="5"/>
  <c r="V1660" i="5"/>
  <c r="E1660" i="5"/>
  <c r="V1661" i="5"/>
  <c r="E1661" i="5"/>
  <c r="X1661" i="5" s="1"/>
  <c r="V1662" i="5"/>
  <c r="E1662" i="5"/>
  <c r="V1663" i="5"/>
  <c r="E1663" i="5"/>
  <c r="X1663" i="5" s="1"/>
  <c r="V1664" i="5"/>
  <c r="E1664" i="5"/>
  <c r="X1664" i="5" s="1"/>
  <c r="V1665" i="5"/>
  <c r="E1665" i="5"/>
  <c r="V1666" i="5"/>
  <c r="E1666" i="5"/>
  <c r="V1667" i="5"/>
  <c r="E1667" i="5"/>
  <c r="X1667" i="5" s="1"/>
  <c r="V1668" i="5"/>
  <c r="E1668" i="5"/>
  <c r="X1668" i="5" s="1"/>
  <c r="V1669" i="5"/>
  <c r="E1669" i="5"/>
  <c r="X1669" i="5" s="1"/>
  <c r="V1670" i="5"/>
  <c r="E1670" i="5"/>
  <c r="X1670" i="5" s="1"/>
  <c r="V1671" i="5"/>
  <c r="E1671" i="5"/>
  <c r="V1672" i="5"/>
  <c r="E1672" i="5"/>
  <c r="V1673" i="5"/>
  <c r="E1673" i="5"/>
  <c r="X1673" i="5" s="1"/>
  <c r="V1674" i="5"/>
  <c r="E1674" i="5"/>
  <c r="X1674" i="5" s="1"/>
  <c r="V1675" i="5"/>
  <c r="E1675" i="5"/>
  <c r="X1675" i="5" s="1"/>
  <c r="V1676" i="5"/>
  <c r="E1676" i="5"/>
  <c r="X1676" i="5" s="1"/>
  <c r="V1677" i="5"/>
  <c r="E1677" i="5"/>
  <c r="V1678" i="5"/>
  <c r="E1678" i="5"/>
  <c r="V1679" i="5"/>
  <c r="E1679" i="5"/>
  <c r="X1679" i="5" s="1"/>
  <c r="V1680" i="5"/>
  <c r="E1680" i="5"/>
  <c r="X1680" i="5" s="1"/>
  <c r="V1681" i="5"/>
  <c r="E1681" i="5"/>
  <c r="X1681" i="5" s="1"/>
  <c r="V1682" i="5"/>
  <c r="E1682" i="5"/>
  <c r="X1682" i="5" s="1"/>
  <c r="V1683" i="5"/>
  <c r="E1683" i="5"/>
  <c r="V1684" i="5"/>
  <c r="E1684" i="5"/>
  <c r="V1685" i="5"/>
  <c r="E1685" i="5"/>
  <c r="X1685" i="5" s="1"/>
  <c r="V1686" i="5"/>
  <c r="E1686" i="5"/>
  <c r="X1686" i="5" s="1"/>
  <c r="V1687" i="5"/>
  <c r="E1687" i="5"/>
  <c r="X1687" i="5" s="1"/>
  <c r="V1688" i="5"/>
  <c r="E1688" i="5"/>
  <c r="X1688" i="5" s="1"/>
  <c r="V1689" i="5"/>
  <c r="E1689" i="5"/>
  <c r="V1690" i="5"/>
  <c r="E1690" i="5"/>
  <c r="V1691" i="5"/>
  <c r="E1691" i="5"/>
  <c r="X1691" i="5" s="1"/>
  <c r="V1692" i="5"/>
  <c r="E1692" i="5"/>
  <c r="X1692" i="5" s="1"/>
  <c r="V1693" i="5"/>
  <c r="E1693" i="5"/>
  <c r="X1693" i="5" s="1"/>
  <c r="V1694" i="5"/>
  <c r="E1694" i="5"/>
  <c r="X1694" i="5" s="1"/>
  <c r="V1695" i="5"/>
  <c r="E1695" i="5"/>
  <c r="V1696" i="5"/>
  <c r="E1696" i="5"/>
  <c r="V1697" i="5"/>
  <c r="E1697" i="5"/>
  <c r="X1697" i="5" s="1"/>
  <c r="V1698" i="5"/>
  <c r="E1698" i="5"/>
  <c r="X1698" i="5" s="1"/>
  <c r="V1699" i="5"/>
  <c r="E1699" i="5"/>
  <c r="X1699" i="5" s="1"/>
  <c r="V1700" i="5"/>
  <c r="E1700" i="5"/>
  <c r="X1700" i="5" s="1"/>
  <c r="V1701" i="5"/>
  <c r="E1701" i="5"/>
  <c r="V1702" i="5"/>
  <c r="E1702" i="5"/>
  <c r="V1703" i="5"/>
  <c r="E1703" i="5"/>
  <c r="X1703" i="5" s="1"/>
  <c r="V1704" i="5"/>
  <c r="E1704" i="5"/>
  <c r="X1704" i="5" s="1"/>
  <c r="V1705" i="5"/>
  <c r="E1705" i="5"/>
  <c r="X1705" i="5" s="1"/>
  <c r="V1706" i="5"/>
  <c r="E1706" i="5"/>
  <c r="X1706" i="5" s="1"/>
  <c r="V1707" i="5"/>
  <c r="E1707" i="5"/>
  <c r="V1708" i="5"/>
  <c r="E1708" i="5"/>
  <c r="V1709" i="5"/>
  <c r="E1709" i="5"/>
  <c r="X1709" i="5" s="1"/>
  <c r="V1710" i="5"/>
  <c r="E1710" i="5"/>
  <c r="V1711" i="5"/>
  <c r="E1711" i="5"/>
  <c r="X1711" i="5" s="1"/>
  <c r="V1712" i="5"/>
  <c r="E1712" i="5"/>
  <c r="X1712" i="5" s="1"/>
  <c r="V1713" i="5"/>
  <c r="E1713" i="5"/>
  <c r="V1714" i="5"/>
  <c r="E1714" i="5"/>
  <c r="V1715" i="5"/>
  <c r="E1715" i="5"/>
  <c r="X1715" i="5" s="1"/>
  <c r="V1716" i="5"/>
  <c r="E1716" i="5"/>
  <c r="X1716" i="5" s="1"/>
  <c r="V1717" i="5"/>
  <c r="E1717" i="5"/>
  <c r="X1717" i="5" s="1"/>
  <c r="V1718" i="5"/>
  <c r="E1718" i="5"/>
  <c r="X1718" i="5" s="1"/>
  <c r="V1719" i="5"/>
  <c r="E1719" i="5"/>
  <c r="V1720" i="5"/>
  <c r="E1720" i="5"/>
  <c r="V1721" i="5"/>
  <c r="E1721" i="5"/>
  <c r="X1721" i="5" s="1"/>
  <c r="V1722" i="5"/>
  <c r="E1722" i="5"/>
  <c r="X1722" i="5" s="1"/>
  <c r="V1723" i="5"/>
  <c r="E1723" i="5"/>
  <c r="X1723" i="5" s="1"/>
  <c r="V1724" i="5"/>
  <c r="E1724" i="5"/>
  <c r="X1724" i="5" s="1"/>
  <c r="V1725" i="5"/>
  <c r="E1725" i="5"/>
  <c r="V1726" i="5"/>
  <c r="E1726" i="5"/>
  <c r="V1727" i="5"/>
  <c r="E1727" i="5"/>
  <c r="X1727" i="5" s="1"/>
  <c r="V1728" i="5"/>
  <c r="E1728" i="5"/>
  <c r="X1728" i="5" s="1"/>
  <c r="V1729" i="5"/>
  <c r="E1729" i="5"/>
  <c r="X1729" i="5" s="1"/>
  <c r="V1730" i="5"/>
  <c r="E1730" i="5"/>
  <c r="X1730" i="5" s="1"/>
  <c r="V1731" i="5"/>
  <c r="E1731" i="5"/>
  <c r="V1732" i="5"/>
  <c r="E1732" i="5"/>
  <c r="V1733" i="5"/>
  <c r="E1733" i="5"/>
  <c r="X1733" i="5" s="1"/>
  <c r="V1734" i="5"/>
  <c r="E1734" i="5"/>
  <c r="X1734" i="5" s="1"/>
  <c r="V1735" i="5"/>
  <c r="E1735" i="5"/>
  <c r="X1735" i="5" s="1"/>
  <c r="V1736" i="5"/>
  <c r="E1736" i="5"/>
  <c r="X1736" i="5" s="1"/>
  <c r="V1737" i="5"/>
  <c r="E1737" i="5"/>
  <c r="V1738" i="5"/>
  <c r="E1738" i="5"/>
  <c r="V1739" i="5"/>
  <c r="E1739" i="5"/>
  <c r="X1739" i="5" s="1"/>
  <c r="V1740" i="5"/>
  <c r="E1740" i="5"/>
  <c r="X1740" i="5" s="1"/>
  <c r="V1741" i="5"/>
  <c r="E1741" i="5"/>
  <c r="X1741" i="5" s="1"/>
  <c r="V1742" i="5"/>
  <c r="E1742" i="5"/>
  <c r="X1742" i="5" s="1"/>
  <c r="V1743" i="5"/>
  <c r="E1743" i="5"/>
  <c r="V1744" i="5"/>
  <c r="E1744" i="5"/>
  <c r="V1745" i="5"/>
  <c r="E1745" i="5"/>
  <c r="X1745" i="5" s="1"/>
  <c r="V1746" i="5"/>
  <c r="E1746" i="5"/>
  <c r="X1746" i="5" s="1"/>
  <c r="V1747" i="5"/>
  <c r="E1747" i="5"/>
  <c r="X1747" i="5" s="1"/>
  <c r="V1748" i="5"/>
  <c r="E1748" i="5"/>
  <c r="X1748" i="5" s="1"/>
  <c r="V1749" i="5"/>
  <c r="E1749" i="5"/>
  <c r="V1750" i="5"/>
  <c r="E1750" i="5"/>
  <c r="V1751" i="5"/>
  <c r="E1751" i="5"/>
  <c r="X1751" i="5" s="1"/>
  <c r="V1752" i="5"/>
  <c r="E1752" i="5"/>
  <c r="X1752" i="5" s="1"/>
  <c r="V1753" i="5"/>
  <c r="E1753" i="5"/>
  <c r="X1753" i="5" s="1"/>
  <c r="V1754" i="5"/>
  <c r="E1754" i="5"/>
  <c r="X1754" i="5" s="1"/>
  <c r="V1755" i="5"/>
  <c r="E1755" i="5"/>
  <c r="V1756" i="5"/>
  <c r="E1756" i="5"/>
  <c r="V1757" i="5"/>
  <c r="E1757" i="5"/>
  <c r="X1757" i="5" s="1"/>
  <c r="V1758" i="5"/>
  <c r="E1758" i="5"/>
  <c r="X1758" i="5" s="1"/>
  <c r="V1759" i="5"/>
  <c r="E1759" i="5"/>
  <c r="X1759" i="5" s="1"/>
  <c r="V1760" i="5"/>
  <c r="E1760" i="5"/>
  <c r="X1760" i="5" s="1"/>
  <c r="V1761" i="5"/>
  <c r="E1761" i="5"/>
  <c r="V1762" i="5"/>
  <c r="E1762" i="5"/>
  <c r="V1763" i="5"/>
  <c r="E1763" i="5"/>
  <c r="X1763" i="5" s="1"/>
  <c r="V1764" i="5"/>
  <c r="E1764" i="5"/>
  <c r="X1764" i="5" s="1"/>
  <c r="V1765" i="5"/>
  <c r="E1765" i="5"/>
  <c r="X1765" i="5" s="1"/>
  <c r="V1766" i="5"/>
  <c r="E1766" i="5"/>
  <c r="X1766" i="5" s="1"/>
  <c r="V1767" i="5"/>
  <c r="E1767" i="5"/>
  <c r="V1768" i="5"/>
  <c r="E1768" i="5"/>
  <c r="V1769" i="5"/>
  <c r="E1769" i="5"/>
  <c r="X1769" i="5" s="1"/>
  <c r="V1770" i="5"/>
  <c r="E1770" i="5"/>
  <c r="X1770" i="5" s="1"/>
  <c r="V1771" i="5"/>
  <c r="E1771" i="5"/>
  <c r="X1771" i="5" s="1"/>
  <c r="V1772" i="5"/>
  <c r="E1772" i="5"/>
  <c r="X1772" i="5" s="1"/>
  <c r="V1773" i="5"/>
  <c r="E1773" i="5"/>
  <c r="V1774" i="5"/>
  <c r="E1774" i="5"/>
  <c r="V1775" i="5"/>
  <c r="E1775" i="5"/>
  <c r="X1775" i="5" s="1"/>
  <c r="V1776" i="5"/>
  <c r="E1776" i="5"/>
  <c r="X1776" i="5" s="1"/>
  <c r="V1777" i="5"/>
  <c r="E1777" i="5"/>
  <c r="X1777" i="5" s="1"/>
  <c r="V1778" i="5"/>
  <c r="E1778" i="5"/>
  <c r="X1778" i="5" s="1"/>
  <c r="V1779" i="5"/>
  <c r="E1779" i="5"/>
  <c r="V1780" i="5"/>
  <c r="E1780" i="5"/>
  <c r="V1781" i="5"/>
  <c r="E1781" i="5"/>
  <c r="X1781" i="5" s="1"/>
  <c r="V1782" i="5"/>
  <c r="E1782" i="5"/>
  <c r="X1782" i="5" s="1"/>
  <c r="V1783" i="5"/>
  <c r="E1783" i="5"/>
  <c r="X1783" i="5" s="1"/>
  <c r="V1784" i="5"/>
  <c r="E1784" i="5"/>
  <c r="X1784" i="5" s="1"/>
  <c r="V1785" i="5"/>
  <c r="E1785" i="5"/>
  <c r="V1786" i="5"/>
  <c r="E1786" i="5"/>
  <c r="V1787" i="5"/>
  <c r="E1787" i="5"/>
  <c r="X1787" i="5" s="1"/>
  <c r="V1788" i="5"/>
  <c r="E1788" i="5"/>
  <c r="X1788" i="5" s="1"/>
  <c r="V1789" i="5"/>
  <c r="E1789" i="5"/>
  <c r="X1789" i="5" s="1"/>
  <c r="V1790" i="5"/>
  <c r="E1790" i="5"/>
  <c r="X1790" i="5" s="1"/>
  <c r="V1791" i="5"/>
  <c r="E1791" i="5"/>
  <c r="V1792" i="5"/>
  <c r="E1792" i="5"/>
  <c r="V1793" i="5"/>
  <c r="E1793" i="5"/>
  <c r="X1793" i="5" s="1"/>
  <c r="V1794" i="5"/>
  <c r="E1794" i="5"/>
  <c r="X1794" i="5" s="1"/>
  <c r="V1795" i="5"/>
  <c r="E1795" i="5"/>
  <c r="X1795" i="5" s="1"/>
  <c r="V1796" i="5"/>
  <c r="E1796" i="5"/>
  <c r="X1796" i="5" s="1"/>
  <c r="V1797" i="5"/>
  <c r="E1797" i="5"/>
  <c r="V1798" i="5"/>
  <c r="E1798" i="5"/>
  <c r="V1799" i="5"/>
  <c r="E1799" i="5"/>
  <c r="X1799" i="5" s="1"/>
  <c r="V1800" i="5"/>
  <c r="E1800" i="5"/>
  <c r="X1800" i="5" s="1"/>
  <c r="V1801" i="5"/>
  <c r="E1801" i="5"/>
  <c r="X1801" i="5" s="1"/>
  <c r="V1802" i="5"/>
  <c r="E1802" i="5"/>
  <c r="X1802" i="5" s="1"/>
  <c r="V1803" i="5"/>
  <c r="E1803" i="5"/>
  <c r="V1804" i="5"/>
  <c r="E1804" i="5"/>
  <c r="V1805" i="5"/>
  <c r="E1805" i="5"/>
  <c r="X1805" i="5" s="1"/>
  <c r="V1806" i="5"/>
  <c r="E1806" i="5"/>
  <c r="X1806" i="5" s="1"/>
  <c r="V1807" i="5"/>
  <c r="E1807" i="5"/>
  <c r="X1807" i="5" s="1"/>
  <c r="V1808" i="5"/>
  <c r="E1808" i="5"/>
  <c r="X1808" i="5" s="1"/>
  <c r="V1809" i="5"/>
  <c r="E1809" i="5"/>
  <c r="V1810" i="5"/>
  <c r="E1810" i="5"/>
  <c r="V1811" i="5"/>
  <c r="E1811" i="5"/>
  <c r="X1811" i="5" s="1"/>
  <c r="V1812" i="5"/>
  <c r="E1812" i="5"/>
  <c r="X1812" i="5" s="1"/>
  <c r="V1813" i="5"/>
  <c r="E1813" i="5"/>
  <c r="X1813" i="5" s="1"/>
  <c r="V1814" i="5"/>
  <c r="E1814" i="5"/>
  <c r="X1814" i="5" s="1"/>
  <c r="V1815" i="5"/>
  <c r="E1815" i="5"/>
  <c r="V1816" i="5"/>
  <c r="E1816" i="5"/>
  <c r="V1817" i="5"/>
  <c r="E1817" i="5"/>
  <c r="X1817" i="5" s="1"/>
  <c r="V1818" i="5"/>
  <c r="E1818" i="5"/>
  <c r="X1818" i="5" s="1"/>
  <c r="V1819" i="5"/>
  <c r="E1819" i="5"/>
  <c r="X1819" i="5" s="1"/>
  <c r="V1820" i="5"/>
  <c r="E1820" i="5"/>
  <c r="X1820" i="5" s="1"/>
  <c r="V1821" i="5"/>
  <c r="E1821" i="5"/>
  <c r="V1822" i="5"/>
  <c r="E1822" i="5"/>
  <c r="V1823" i="5"/>
  <c r="E1823" i="5"/>
  <c r="X1823" i="5" s="1"/>
  <c r="V1824" i="5"/>
  <c r="E1824" i="5"/>
  <c r="X1824" i="5" s="1"/>
  <c r="V1825" i="5"/>
  <c r="E1825" i="5"/>
  <c r="X1825" i="5" s="1"/>
  <c r="V1826" i="5"/>
  <c r="E1826" i="5"/>
  <c r="X1826" i="5" s="1"/>
  <c r="V1827" i="5"/>
  <c r="E1827" i="5"/>
  <c r="V1828" i="5"/>
  <c r="E1828" i="5"/>
  <c r="X1828" i="5" s="1"/>
  <c r="V1829" i="5"/>
  <c r="E1829" i="5"/>
  <c r="X1829" i="5" s="1"/>
  <c r="V1830" i="5"/>
  <c r="E1830" i="5"/>
  <c r="V1831" i="5"/>
  <c r="E1831" i="5"/>
  <c r="X1831" i="5" s="1"/>
  <c r="V1832" i="5"/>
  <c r="E1832" i="5"/>
  <c r="X1832" i="5" s="1"/>
  <c r="V1833" i="5"/>
  <c r="E1833" i="5"/>
  <c r="V1834" i="5"/>
  <c r="E1834" i="5"/>
  <c r="V1835" i="5"/>
  <c r="E1835" i="5"/>
  <c r="X1835" i="5" s="1"/>
  <c r="V1836" i="5"/>
  <c r="E1836" i="5"/>
  <c r="X1836" i="5" s="1"/>
  <c r="V1837" i="5"/>
  <c r="E1837" i="5"/>
  <c r="X1837" i="5" s="1"/>
  <c r="V1838" i="5"/>
  <c r="E1838" i="5"/>
  <c r="X1838" i="5" s="1"/>
  <c r="V1839" i="5"/>
  <c r="E1839" i="5"/>
  <c r="V1840" i="5"/>
  <c r="E1840" i="5"/>
  <c r="V1841" i="5"/>
  <c r="E1841" i="5"/>
  <c r="X1841" i="5" s="1"/>
  <c r="V1842" i="5"/>
  <c r="E1842" i="5"/>
  <c r="X1842" i="5" s="1"/>
  <c r="V1843" i="5"/>
  <c r="E1843" i="5"/>
  <c r="X1843" i="5" s="1"/>
  <c r="V1844" i="5"/>
  <c r="E1844" i="5"/>
  <c r="X1844" i="5" s="1"/>
  <c r="V1845" i="5"/>
  <c r="E1845" i="5"/>
  <c r="V1846" i="5"/>
  <c r="E1846" i="5"/>
  <c r="V1847" i="5"/>
  <c r="E1847" i="5"/>
  <c r="X1847" i="5" s="1"/>
  <c r="V1848" i="5"/>
  <c r="E1848" i="5"/>
  <c r="X1848" i="5" s="1"/>
  <c r="V1849" i="5"/>
  <c r="E1849" i="5"/>
  <c r="X1849" i="5" s="1"/>
  <c r="V1850" i="5"/>
  <c r="E1850" i="5"/>
  <c r="X1850" i="5" s="1"/>
  <c r="V1851" i="5"/>
  <c r="E1851" i="5"/>
  <c r="V1852" i="5"/>
  <c r="E1852" i="5"/>
  <c r="V1853" i="5"/>
  <c r="E1853" i="5"/>
  <c r="X1853" i="5" s="1"/>
  <c r="V1854" i="5"/>
  <c r="E1854" i="5"/>
  <c r="X1854" i="5" s="1"/>
  <c r="V1855" i="5"/>
  <c r="E1855" i="5"/>
  <c r="X1855" i="5" s="1"/>
  <c r="V1856" i="5"/>
  <c r="E1856" i="5"/>
  <c r="X1856" i="5" s="1"/>
  <c r="V1857" i="5"/>
  <c r="E1857" i="5"/>
  <c r="V1858" i="5"/>
  <c r="E1858" i="5"/>
  <c r="V1859" i="5"/>
  <c r="E1859" i="5"/>
  <c r="X1859" i="5" s="1"/>
  <c r="V1860" i="5"/>
  <c r="E1860" i="5"/>
  <c r="X1860" i="5" s="1"/>
  <c r="V1861" i="5"/>
  <c r="E1861" i="5"/>
  <c r="X1861" i="5" s="1"/>
  <c r="V1862" i="5"/>
  <c r="E1862" i="5"/>
  <c r="X1862" i="5" s="1"/>
  <c r="V1863" i="5"/>
  <c r="E1863" i="5"/>
  <c r="V1864" i="5"/>
  <c r="E1864" i="5"/>
  <c r="V1865" i="5"/>
  <c r="E1865" i="5"/>
  <c r="X1865" i="5" s="1"/>
  <c r="V1866" i="5"/>
  <c r="E1866" i="5"/>
  <c r="X1866" i="5" s="1"/>
  <c r="V1867" i="5"/>
  <c r="E1867" i="5"/>
  <c r="X1867" i="5" s="1"/>
  <c r="V1868" i="5"/>
  <c r="E1868" i="5"/>
  <c r="X1868" i="5" s="1"/>
  <c r="V1869" i="5"/>
  <c r="E1869" i="5"/>
  <c r="V1870" i="5"/>
  <c r="E1870" i="5"/>
  <c r="V1871" i="5"/>
  <c r="E1871" i="5"/>
  <c r="X1871" i="5" s="1"/>
  <c r="V1872" i="5"/>
  <c r="E1872" i="5"/>
  <c r="X1872" i="5" s="1"/>
  <c r="V1873" i="5"/>
  <c r="E1873" i="5"/>
  <c r="X1873" i="5" s="1"/>
  <c r="V1874" i="5"/>
  <c r="E1874" i="5"/>
  <c r="X1874" i="5" s="1"/>
  <c r="V1875" i="5"/>
  <c r="E1875" i="5"/>
  <c r="V1876" i="5"/>
  <c r="E1876" i="5"/>
  <c r="V1877" i="5"/>
  <c r="E1877" i="5"/>
  <c r="X1877" i="5" s="1"/>
  <c r="V1878" i="5"/>
  <c r="E1878" i="5"/>
  <c r="X1878" i="5" s="1"/>
  <c r="V1879" i="5"/>
  <c r="E1879" i="5"/>
  <c r="X1879" i="5" s="1"/>
  <c r="V1880" i="5"/>
  <c r="E1880" i="5"/>
  <c r="X1880" i="5" s="1"/>
  <c r="V1881" i="5"/>
  <c r="E1881" i="5"/>
  <c r="V1882" i="5"/>
  <c r="E1882" i="5"/>
  <c r="V1883" i="5"/>
  <c r="E1883" i="5"/>
  <c r="X1883" i="5" s="1"/>
  <c r="V1884" i="5"/>
  <c r="E1884" i="5"/>
  <c r="X1884" i="5" s="1"/>
  <c r="V1885" i="5"/>
  <c r="E1885" i="5"/>
  <c r="X1885" i="5" s="1"/>
  <c r="V1886" i="5"/>
  <c r="E1886" i="5"/>
  <c r="X1886" i="5" s="1"/>
  <c r="V1887" i="5"/>
  <c r="E1887" i="5"/>
  <c r="V1888" i="5"/>
  <c r="E1888" i="5"/>
  <c r="V1889" i="5"/>
  <c r="E1889" i="5"/>
  <c r="X1889" i="5" s="1"/>
  <c r="V1890" i="5"/>
  <c r="E1890" i="5"/>
  <c r="X1890" i="5" s="1"/>
  <c r="V1891" i="5"/>
  <c r="E1891" i="5"/>
  <c r="X1891" i="5" s="1"/>
  <c r="V1892" i="5"/>
  <c r="E1892" i="5"/>
  <c r="X1892" i="5" s="1"/>
  <c r="V1893" i="5"/>
  <c r="E1893" i="5"/>
  <c r="V1894" i="5"/>
  <c r="E1894" i="5"/>
  <c r="V1895" i="5"/>
  <c r="E1895" i="5"/>
  <c r="X1895" i="5" s="1"/>
  <c r="V1896" i="5"/>
  <c r="E1896" i="5"/>
  <c r="X1896" i="5" s="1"/>
  <c r="V1897" i="5"/>
  <c r="E1897" i="5"/>
  <c r="X1897" i="5" s="1"/>
  <c r="V1898" i="5"/>
  <c r="E1898" i="5"/>
  <c r="X1898" i="5" s="1"/>
  <c r="V1899" i="5"/>
  <c r="E1899" i="5"/>
  <c r="V1900" i="5"/>
  <c r="E1900" i="5"/>
  <c r="V1901" i="5"/>
  <c r="E1901" i="5"/>
  <c r="X1901" i="5" s="1"/>
  <c r="V1902" i="5"/>
  <c r="E1902" i="5"/>
  <c r="X1902" i="5" s="1"/>
  <c r="V1903" i="5"/>
  <c r="E1903" i="5"/>
  <c r="X1903" i="5" s="1"/>
  <c r="V1904" i="5"/>
  <c r="E1904" i="5"/>
  <c r="X1904" i="5" s="1"/>
  <c r="V1905" i="5"/>
  <c r="E1905" i="5"/>
  <c r="V1906" i="5"/>
  <c r="E1906" i="5"/>
  <c r="V1907" i="5"/>
  <c r="E1907" i="5"/>
  <c r="X1907" i="5" s="1"/>
  <c r="V1908" i="5"/>
  <c r="E1908" i="5"/>
  <c r="X1908" i="5" s="1"/>
  <c r="V1909" i="5"/>
  <c r="E1909" i="5"/>
  <c r="X1909" i="5" s="1"/>
  <c r="V1910" i="5"/>
  <c r="E1910" i="5"/>
  <c r="X1910" i="5" s="1"/>
  <c r="V1911" i="5"/>
  <c r="E1911" i="5"/>
  <c r="V1912" i="5"/>
  <c r="E1912" i="5"/>
  <c r="V1913" i="5"/>
  <c r="E1913" i="5"/>
  <c r="X1913" i="5" s="1"/>
  <c r="V1914" i="5"/>
  <c r="E1914" i="5"/>
  <c r="X1914" i="5" s="1"/>
  <c r="V1915" i="5"/>
  <c r="E1915" i="5"/>
  <c r="X1915" i="5" s="1"/>
  <c r="V1916" i="5"/>
  <c r="E1916" i="5"/>
  <c r="X1916" i="5" s="1"/>
  <c r="V1917" i="5"/>
  <c r="E1917" i="5"/>
  <c r="V1918" i="5"/>
  <c r="E1918" i="5"/>
  <c r="V1919" i="5"/>
  <c r="E1919" i="5"/>
  <c r="X1919" i="5" s="1"/>
  <c r="V1920" i="5"/>
  <c r="E1920" i="5"/>
  <c r="X1920" i="5" s="1"/>
  <c r="V1921" i="5"/>
  <c r="E1921" i="5"/>
  <c r="X1921" i="5" s="1"/>
  <c r="V1922" i="5"/>
  <c r="E1922" i="5"/>
  <c r="X1922" i="5" s="1"/>
  <c r="V1923" i="5"/>
  <c r="E1923" i="5"/>
  <c r="V1924" i="5"/>
  <c r="E1924" i="5"/>
  <c r="V1925" i="5"/>
  <c r="E1925" i="5"/>
  <c r="X1925" i="5" s="1"/>
  <c r="V1926" i="5"/>
  <c r="E1926" i="5"/>
  <c r="X1926" i="5" s="1"/>
  <c r="V1927" i="5"/>
  <c r="E1927" i="5"/>
  <c r="X1927" i="5" s="1"/>
  <c r="V1928" i="5"/>
  <c r="E1928" i="5"/>
  <c r="X1928" i="5" s="1"/>
  <c r="V1929" i="5"/>
  <c r="E1929" i="5"/>
  <c r="V1930" i="5"/>
  <c r="E1930" i="5"/>
  <c r="V1931" i="5"/>
  <c r="E1931" i="5"/>
  <c r="X1931" i="5" s="1"/>
  <c r="V1932" i="5"/>
  <c r="E1932" i="5"/>
  <c r="X1932" i="5" s="1"/>
  <c r="V1933" i="5"/>
  <c r="E1933" i="5"/>
  <c r="X1933" i="5" s="1"/>
  <c r="V1934" i="5"/>
  <c r="E1934" i="5"/>
  <c r="X1934" i="5" s="1"/>
  <c r="V1935" i="5"/>
  <c r="E1935" i="5"/>
  <c r="V1936" i="5"/>
  <c r="E1936" i="5"/>
  <c r="V1937" i="5"/>
  <c r="E1937" i="5"/>
  <c r="X1937" i="5" s="1"/>
  <c r="V1938" i="5"/>
  <c r="E1938" i="5"/>
  <c r="V1939" i="5"/>
  <c r="E1939" i="5"/>
  <c r="X1939" i="5" s="1"/>
  <c r="V1940" i="5"/>
  <c r="E1940" i="5"/>
  <c r="X1940" i="5" s="1"/>
  <c r="V1941" i="5"/>
  <c r="E1941" i="5"/>
  <c r="V1942" i="5"/>
  <c r="E1942" i="5"/>
  <c r="V1943" i="5"/>
  <c r="E1943" i="5"/>
  <c r="X1943" i="5" s="1"/>
  <c r="V1944" i="5"/>
  <c r="E1944" i="5"/>
  <c r="X1944" i="5" s="1"/>
  <c r="V1945" i="5"/>
  <c r="E1945" i="5"/>
  <c r="X1945" i="5" s="1"/>
  <c r="V1946" i="5"/>
  <c r="E1946" i="5"/>
  <c r="X1946" i="5" s="1"/>
  <c r="V1947" i="5"/>
  <c r="E1947" i="5"/>
  <c r="V1948" i="5"/>
  <c r="E1948" i="5"/>
  <c r="V1949" i="5"/>
  <c r="E1949" i="5"/>
  <c r="X1949" i="5" s="1"/>
  <c r="V1950" i="5"/>
  <c r="E1950" i="5"/>
  <c r="X1950" i="5" s="1"/>
  <c r="V1951" i="5"/>
  <c r="E1951" i="5"/>
  <c r="X1951" i="5" s="1"/>
  <c r="V1952" i="5"/>
  <c r="E1952" i="5"/>
  <c r="X1952" i="5" s="1"/>
  <c r="V1953" i="5"/>
  <c r="E1953" i="5"/>
  <c r="V1954" i="5"/>
  <c r="E1954" i="5"/>
  <c r="V1955" i="5"/>
  <c r="E1955" i="5"/>
  <c r="X1955" i="5" s="1"/>
  <c r="V1956" i="5"/>
  <c r="E1956" i="5"/>
  <c r="X1956" i="5" s="1"/>
  <c r="V1957" i="5"/>
  <c r="E1957" i="5"/>
  <c r="X1957" i="5" s="1"/>
  <c r="V1958" i="5"/>
  <c r="E1958" i="5"/>
  <c r="X1958" i="5" s="1"/>
  <c r="V1959" i="5"/>
  <c r="E1959" i="5"/>
  <c r="V1960" i="5"/>
  <c r="E1960" i="5"/>
  <c r="V1961" i="5"/>
  <c r="E1961" i="5"/>
  <c r="X1961" i="5" s="1"/>
  <c r="V1962" i="5"/>
  <c r="E1962" i="5"/>
  <c r="X1962" i="5" s="1"/>
  <c r="V1963" i="5"/>
  <c r="E1963" i="5"/>
  <c r="X1963" i="5" s="1"/>
  <c r="V1964" i="5"/>
  <c r="E1964" i="5"/>
  <c r="X1964" i="5" s="1"/>
  <c r="V1965" i="5"/>
  <c r="E1965" i="5"/>
  <c r="V1966" i="5"/>
  <c r="E1966" i="5"/>
  <c r="V1967" i="5"/>
  <c r="E1967" i="5"/>
  <c r="X1967" i="5" s="1"/>
  <c r="V1968" i="5"/>
  <c r="E1968" i="5"/>
  <c r="X1968" i="5" s="1"/>
  <c r="V1969" i="5"/>
  <c r="E1969" i="5"/>
  <c r="X1969" i="5" s="1"/>
  <c r="V1970" i="5"/>
  <c r="E1970" i="5"/>
  <c r="X1970" i="5" s="1"/>
  <c r="V1971" i="5"/>
  <c r="E1971" i="5"/>
  <c r="V1972" i="5"/>
  <c r="E1972" i="5"/>
  <c r="V1973" i="5"/>
  <c r="E1973" i="5"/>
  <c r="X1973" i="5" s="1"/>
  <c r="V1974" i="5"/>
  <c r="E1974" i="5"/>
  <c r="X1974" i="5" s="1"/>
  <c r="V1975" i="5"/>
  <c r="E1975" i="5"/>
  <c r="X1975" i="5" s="1"/>
  <c r="V1976" i="5"/>
  <c r="E1976" i="5"/>
  <c r="X1976" i="5" s="1"/>
  <c r="V1977" i="5"/>
  <c r="E1977" i="5"/>
  <c r="V1978" i="5"/>
  <c r="E1978" i="5"/>
  <c r="V1979" i="5"/>
  <c r="E1979" i="5"/>
  <c r="X1979" i="5" s="1"/>
  <c r="V1980" i="5"/>
  <c r="E1980" i="5"/>
  <c r="X1980" i="5" s="1"/>
  <c r="V1981" i="5"/>
  <c r="E1981" i="5"/>
  <c r="X1981" i="5" s="1"/>
  <c r="V1982" i="5"/>
  <c r="E1982" i="5"/>
  <c r="X1982" i="5" s="1"/>
  <c r="V1983" i="5"/>
  <c r="E1983" i="5"/>
  <c r="V1984" i="5"/>
  <c r="E1984" i="5"/>
  <c r="V1985" i="5"/>
  <c r="E1985" i="5"/>
  <c r="X1985" i="5" s="1"/>
  <c r="V1986" i="5"/>
  <c r="E1986" i="5"/>
  <c r="X1986" i="5" s="1"/>
  <c r="V1987" i="5"/>
  <c r="E1987" i="5"/>
  <c r="X1987" i="5" s="1"/>
  <c r="V1988" i="5"/>
  <c r="E1988" i="5"/>
  <c r="X1988" i="5" s="1"/>
  <c r="V1989" i="5"/>
  <c r="E1989" i="5"/>
  <c r="V1990" i="5"/>
  <c r="E1990" i="5"/>
  <c r="V1991" i="5"/>
  <c r="E1991" i="5"/>
  <c r="X1991" i="5" s="1"/>
  <c r="V1992" i="5"/>
  <c r="E1992" i="5"/>
  <c r="X1992" i="5" s="1"/>
  <c r="V1993" i="5"/>
  <c r="E1993" i="5"/>
  <c r="X1993" i="5" s="1"/>
  <c r="V1994" i="5"/>
  <c r="E1994" i="5"/>
  <c r="X1994" i="5" s="1"/>
  <c r="V1995" i="5"/>
  <c r="E1995" i="5"/>
  <c r="V1996" i="5"/>
  <c r="E1996" i="5"/>
  <c r="V1997" i="5"/>
  <c r="E1997" i="5"/>
  <c r="X1997" i="5" s="1"/>
  <c r="V1998" i="5"/>
  <c r="E1998" i="5"/>
  <c r="X1998" i="5" s="1"/>
  <c r="V1999" i="5"/>
  <c r="E1999" i="5"/>
  <c r="X1999" i="5" s="1"/>
  <c r="V2000" i="5"/>
  <c r="E2000" i="5"/>
  <c r="X2000" i="5" s="1"/>
  <c r="V2001" i="5"/>
  <c r="E2001" i="5"/>
  <c r="V2002" i="5"/>
  <c r="E2002" i="5"/>
  <c r="V2003" i="5"/>
  <c r="E2003" i="5"/>
  <c r="X2003" i="5" s="1"/>
  <c r="V2004" i="5"/>
  <c r="E2004" i="5"/>
  <c r="X2004" i="5" s="1"/>
  <c r="V2005" i="5"/>
  <c r="E2005" i="5"/>
  <c r="X2005" i="5" s="1"/>
  <c r="V2006" i="5"/>
  <c r="E2006" i="5"/>
  <c r="X2006" i="5" s="1"/>
  <c r="V2007" i="5"/>
  <c r="E2007" i="5"/>
  <c r="V2008" i="5"/>
  <c r="E2008" i="5"/>
  <c r="V2009" i="5"/>
  <c r="E2009" i="5"/>
  <c r="X2009" i="5" s="1"/>
  <c r="V2010" i="5"/>
  <c r="E2010" i="5"/>
  <c r="X2010" i="5" s="1"/>
  <c r="V2011" i="5"/>
  <c r="E2011" i="5"/>
  <c r="X2011" i="5" s="1"/>
  <c r="V2012" i="5"/>
  <c r="E2012" i="5"/>
  <c r="X2012" i="5" s="1"/>
  <c r="V2013" i="5"/>
  <c r="E2013" i="5"/>
  <c r="V2014" i="5"/>
  <c r="E2014" i="5"/>
  <c r="V2015" i="5"/>
  <c r="E2015" i="5"/>
  <c r="X2015" i="5" s="1"/>
  <c r="V2016" i="5"/>
  <c r="E2016" i="5"/>
  <c r="X2016" i="5" s="1"/>
  <c r="V2017" i="5"/>
  <c r="E2017" i="5"/>
  <c r="X2017" i="5" s="1"/>
  <c r="V2018" i="5"/>
  <c r="E2018" i="5"/>
  <c r="X2018" i="5" s="1"/>
  <c r="V2019" i="5"/>
  <c r="E2019" i="5"/>
  <c r="V2020" i="5"/>
  <c r="E2020" i="5"/>
  <c r="V2021" i="5"/>
  <c r="E2021" i="5"/>
  <c r="X2021" i="5" s="1"/>
  <c r="V2022" i="5"/>
  <c r="E2022" i="5"/>
  <c r="X2022" i="5" s="1"/>
  <c r="V2023" i="5"/>
  <c r="E2023" i="5"/>
  <c r="X2023" i="5" s="1"/>
  <c r="V2024" i="5"/>
  <c r="E2024" i="5"/>
  <c r="X2024" i="5" s="1"/>
  <c r="V2025" i="5"/>
  <c r="E2025" i="5"/>
  <c r="V2026" i="5"/>
  <c r="E2026" i="5"/>
  <c r="V2027" i="5"/>
  <c r="E2027" i="5"/>
  <c r="X2027" i="5" s="1"/>
  <c r="V2028" i="5"/>
  <c r="E2028" i="5"/>
  <c r="X2028" i="5" s="1"/>
  <c r="V2029" i="5"/>
  <c r="E2029" i="5"/>
  <c r="X2029" i="5" s="1"/>
  <c r="V2030" i="5"/>
  <c r="E2030" i="5"/>
  <c r="X2030" i="5" s="1"/>
  <c r="V2031" i="5"/>
  <c r="E2031" i="5"/>
  <c r="V2032" i="5"/>
  <c r="E2032" i="5"/>
  <c r="V2033" i="5"/>
  <c r="E2033" i="5"/>
  <c r="X2033" i="5" s="1"/>
  <c r="V2034" i="5"/>
  <c r="E2034" i="5"/>
  <c r="X2034" i="5" s="1"/>
  <c r="V2035" i="5"/>
  <c r="E2035" i="5"/>
  <c r="X2035" i="5" s="1"/>
  <c r="V2036" i="5"/>
  <c r="E2036" i="5"/>
  <c r="X2036" i="5" s="1"/>
  <c r="V2037" i="5"/>
  <c r="E2037" i="5"/>
  <c r="V2038" i="5"/>
  <c r="E2038" i="5"/>
  <c r="V2039" i="5"/>
  <c r="E2039" i="5"/>
  <c r="X2039" i="5" s="1"/>
  <c r="V2040" i="5"/>
  <c r="E2040" i="5"/>
  <c r="X2040" i="5" s="1"/>
  <c r="V2041" i="5"/>
  <c r="E2041" i="5"/>
  <c r="X2041" i="5" s="1"/>
  <c r="V2042" i="5"/>
  <c r="E2042" i="5"/>
  <c r="X2042" i="5" s="1"/>
  <c r="V2043" i="5"/>
  <c r="E2043" i="5"/>
  <c r="V2044" i="5"/>
  <c r="E2044" i="5"/>
  <c r="V2045" i="5"/>
  <c r="E2045" i="5"/>
  <c r="X2045" i="5" s="1"/>
  <c r="V2046" i="5"/>
  <c r="E2046" i="5"/>
  <c r="X2046" i="5" s="1"/>
  <c r="V2047" i="5"/>
  <c r="E2047" i="5"/>
  <c r="X2047" i="5" s="1"/>
  <c r="V2048" i="5"/>
  <c r="E2048" i="5"/>
  <c r="X2048" i="5" s="1"/>
  <c r="V2049" i="5"/>
  <c r="E2049" i="5"/>
  <c r="V2050" i="5"/>
  <c r="E2050" i="5"/>
  <c r="V2051" i="5"/>
  <c r="E2051" i="5"/>
  <c r="X2051" i="5" s="1"/>
  <c r="V2052" i="5"/>
  <c r="E2052" i="5"/>
  <c r="X2052" i="5" s="1"/>
  <c r="V2053" i="5"/>
  <c r="E2053" i="5"/>
  <c r="X2053" i="5" s="1"/>
  <c r="V2054" i="5"/>
  <c r="E2054" i="5"/>
  <c r="X2054" i="5" s="1"/>
  <c r="V2055" i="5"/>
  <c r="E2055" i="5"/>
  <c r="V2056" i="5"/>
  <c r="E2056" i="5"/>
  <c r="V2057" i="5"/>
  <c r="E2057" i="5"/>
  <c r="X2057" i="5" s="1"/>
  <c r="V2058" i="5"/>
  <c r="E2058" i="5"/>
  <c r="X2058" i="5" s="1"/>
  <c r="V2059" i="5"/>
  <c r="E2059" i="5"/>
  <c r="X2059" i="5" s="1"/>
  <c r="V2060" i="5"/>
  <c r="E2060" i="5"/>
  <c r="X2060" i="5" s="1"/>
  <c r="V2061" i="5"/>
  <c r="E2061" i="5"/>
  <c r="V2062" i="5"/>
  <c r="E2062" i="5"/>
  <c r="V2063" i="5"/>
  <c r="E2063" i="5"/>
  <c r="X2063" i="5" s="1"/>
  <c r="V2064" i="5"/>
  <c r="E2064" i="5"/>
  <c r="X2064" i="5" s="1"/>
  <c r="V2065" i="5"/>
  <c r="E2065" i="5"/>
  <c r="X2065" i="5" s="1"/>
  <c r="V2066" i="5"/>
  <c r="E2066" i="5"/>
  <c r="X2066" i="5" s="1"/>
  <c r="V2067" i="5"/>
  <c r="E2067" i="5"/>
  <c r="V2068" i="5"/>
  <c r="E2068" i="5"/>
  <c r="V2069" i="5"/>
  <c r="E2069" i="5"/>
  <c r="X2069" i="5" s="1"/>
  <c r="V2070" i="5"/>
  <c r="E2070" i="5"/>
  <c r="X2070" i="5" s="1"/>
  <c r="V2071" i="5"/>
  <c r="E2071" i="5"/>
  <c r="X2071" i="5" s="1"/>
  <c r="V2072" i="5"/>
  <c r="E2072" i="5"/>
  <c r="X2072" i="5" s="1"/>
  <c r="V2073" i="5"/>
  <c r="E2073" i="5"/>
  <c r="X2073" i="5" s="1"/>
  <c r="V2074" i="5"/>
  <c r="E2074" i="5"/>
  <c r="V2075" i="5"/>
  <c r="E2075" i="5"/>
  <c r="X2075" i="5" s="1"/>
  <c r="V2076" i="5"/>
  <c r="E2076" i="5"/>
  <c r="V2077" i="5"/>
  <c r="E2077" i="5"/>
  <c r="X2077" i="5" s="1"/>
  <c r="V2078" i="5"/>
  <c r="E2078" i="5"/>
  <c r="X2078" i="5" s="1"/>
  <c r="V2079" i="5"/>
  <c r="E2079" i="5"/>
  <c r="V2080" i="5"/>
  <c r="E2080" i="5"/>
  <c r="V2081" i="5"/>
  <c r="E2081" i="5"/>
  <c r="X2081" i="5" s="1"/>
  <c r="V2082" i="5"/>
  <c r="E2082" i="5"/>
  <c r="X2082" i="5" s="1"/>
  <c r="V2083" i="5"/>
  <c r="E2083" i="5"/>
  <c r="X2083" i="5" s="1"/>
  <c r="V2084" i="5"/>
  <c r="E2084" i="5"/>
  <c r="X2084" i="5" s="1"/>
  <c r="V2085" i="5"/>
  <c r="E2085" i="5"/>
  <c r="V2086" i="5"/>
  <c r="E2086" i="5"/>
  <c r="V2087" i="5"/>
  <c r="E2087" i="5"/>
  <c r="X2087" i="5" s="1"/>
  <c r="V2088" i="5"/>
  <c r="E2088" i="5"/>
  <c r="X2088" i="5" s="1"/>
  <c r="V2089" i="5"/>
  <c r="E2089" i="5"/>
  <c r="X2089" i="5" s="1"/>
  <c r="V2090" i="5"/>
  <c r="E2090" i="5"/>
  <c r="X2090" i="5" s="1"/>
  <c r="V2091" i="5"/>
  <c r="E2091" i="5"/>
  <c r="V2092" i="5"/>
  <c r="E2092" i="5"/>
  <c r="V2093" i="5"/>
  <c r="E2093" i="5"/>
  <c r="X2093" i="5" s="1"/>
  <c r="V2094" i="5"/>
  <c r="E2094" i="5"/>
  <c r="V2095" i="5"/>
  <c r="E2095" i="5"/>
  <c r="X2095" i="5" s="1"/>
  <c r="V2096" i="5"/>
  <c r="E2096" i="5"/>
  <c r="X2096" i="5" s="1"/>
  <c r="V2097" i="5"/>
  <c r="E2097" i="5"/>
  <c r="V2098" i="5"/>
  <c r="E2098" i="5"/>
  <c r="V2099" i="5"/>
  <c r="E2099" i="5"/>
  <c r="X2099" i="5" s="1"/>
  <c r="V2100" i="5"/>
  <c r="E2100" i="5"/>
  <c r="X2100" i="5" s="1"/>
  <c r="V2101" i="5"/>
  <c r="E2101" i="5"/>
  <c r="X2101" i="5" s="1"/>
  <c r="V2102" i="5"/>
  <c r="E2102" i="5"/>
  <c r="X2102" i="5" s="1"/>
  <c r="V2103" i="5"/>
  <c r="E2103" i="5"/>
  <c r="V2104" i="5"/>
  <c r="E2104" i="5"/>
  <c r="V2105" i="5"/>
  <c r="E2105" i="5"/>
  <c r="X2105" i="5" s="1"/>
  <c r="V2106" i="5"/>
  <c r="E2106" i="5"/>
  <c r="X2106" i="5" s="1"/>
  <c r="V2107" i="5"/>
  <c r="E2107" i="5"/>
  <c r="X2107" i="5" s="1"/>
  <c r="V2108" i="5"/>
  <c r="E2108" i="5"/>
  <c r="X2108" i="5" s="1"/>
  <c r="V2109" i="5"/>
  <c r="E2109" i="5"/>
  <c r="V2110" i="5"/>
  <c r="E2110" i="5"/>
  <c r="V2111" i="5"/>
  <c r="E2111" i="5"/>
  <c r="X2111" i="5" s="1"/>
  <c r="V2112" i="5"/>
  <c r="E2112" i="5"/>
  <c r="X2112" i="5" s="1"/>
  <c r="V2113" i="5"/>
  <c r="E2113" i="5"/>
  <c r="X2113" i="5" s="1"/>
  <c r="V2114" i="5"/>
  <c r="E2114" i="5"/>
  <c r="X2114" i="5" s="1"/>
  <c r="V2115" i="5"/>
  <c r="E2115" i="5"/>
  <c r="V2116" i="5"/>
  <c r="E2116" i="5"/>
  <c r="V2117" i="5"/>
  <c r="E2117" i="5"/>
  <c r="X2117" i="5" s="1"/>
  <c r="V2118" i="5"/>
  <c r="E2118" i="5"/>
  <c r="X2118" i="5" s="1"/>
  <c r="V2119" i="5"/>
  <c r="E2119" i="5"/>
  <c r="X2119" i="5" s="1"/>
  <c r="V2120" i="5"/>
  <c r="E2120" i="5"/>
  <c r="X2120" i="5" s="1"/>
  <c r="V2121" i="5"/>
  <c r="E2121" i="5"/>
  <c r="V2122" i="5"/>
  <c r="E2122" i="5"/>
  <c r="V2123" i="5"/>
  <c r="E2123" i="5"/>
  <c r="X2123" i="5" s="1"/>
  <c r="V2124" i="5"/>
  <c r="E2124" i="5"/>
  <c r="X2124" i="5" s="1"/>
  <c r="V2125" i="5"/>
  <c r="E2125" i="5"/>
  <c r="X2125" i="5" s="1"/>
  <c r="V2126" i="5"/>
  <c r="E2126" i="5"/>
  <c r="X2126" i="5" s="1"/>
  <c r="V2127" i="5"/>
  <c r="E2127" i="5"/>
  <c r="V2128" i="5"/>
  <c r="E2128" i="5"/>
  <c r="V2129" i="5"/>
  <c r="E2129" i="5"/>
  <c r="X2129" i="5" s="1"/>
  <c r="V2130" i="5"/>
  <c r="E2130" i="5"/>
  <c r="X2130" i="5" s="1"/>
  <c r="V2131" i="5"/>
  <c r="E2131" i="5"/>
  <c r="X2131" i="5" s="1"/>
  <c r="V2132" i="5"/>
  <c r="E2132" i="5"/>
  <c r="X2132" i="5" s="1"/>
  <c r="V2133" i="5"/>
  <c r="E2133" i="5"/>
  <c r="V2134" i="5"/>
  <c r="E2134" i="5"/>
  <c r="V2135" i="5"/>
  <c r="E2135" i="5"/>
  <c r="X2135" i="5" s="1"/>
  <c r="V2136" i="5"/>
  <c r="E2136" i="5"/>
  <c r="V2137" i="5"/>
  <c r="E2137" i="5"/>
  <c r="X2137" i="5" s="1"/>
  <c r="V2138" i="5"/>
  <c r="E2138" i="5"/>
  <c r="X2138" i="5" s="1"/>
  <c r="V2139" i="5"/>
  <c r="E2139" i="5"/>
  <c r="V2140" i="5"/>
  <c r="E2140" i="5"/>
  <c r="V2141" i="5"/>
  <c r="E2141" i="5"/>
  <c r="X2141" i="5" s="1"/>
  <c r="V2142" i="5"/>
  <c r="E2142" i="5"/>
  <c r="X2142" i="5" s="1"/>
  <c r="V2143" i="5"/>
  <c r="E2143" i="5"/>
  <c r="X2143" i="5" s="1"/>
  <c r="V2144" i="5"/>
  <c r="E2144" i="5"/>
  <c r="X2144" i="5" s="1"/>
  <c r="V2145" i="5"/>
  <c r="E2145" i="5"/>
  <c r="V2146" i="5"/>
  <c r="E2146" i="5"/>
  <c r="V2147" i="5"/>
  <c r="E2147" i="5"/>
  <c r="X2147" i="5" s="1"/>
  <c r="V2148" i="5"/>
  <c r="E2148" i="5"/>
  <c r="X2148" i="5" s="1"/>
  <c r="V2149" i="5"/>
  <c r="E2149" i="5"/>
  <c r="X2149" i="5" s="1"/>
  <c r="V2150" i="5"/>
  <c r="E2150" i="5"/>
  <c r="X2150" i="5" s="1"/>
  <c r="V2151" i="5"/>
  <c r="E2151" i="5"/>
  <c r="V2152" i="5"/>
  <c r="E2152" i="5"/>
  <c r="V2153" i="5"/>
  <c r="E2153" i="5"/>
  <c r="X2153" i="5" s="1"/>
  <c r="V2154" i="5"/>
  <c r="E2154" i="5"/>
  <c r="X2154" i="5" s="1"/>
  <c r="V2155" i="5"/>
  <c r="E2155" i="5"/>
  <c r="X2155" i="5" s="1"/>
  <c r="V2156" i="5"/>
  <c r="E2156" i="5"/>
  <c r="X2156" i="5" s="1"/>
  <c r="V2157" i="5"/>
  <c r="E2157" i="5"/>
  <c r="V2158" i="5"/>
  <c r="E2158" i="5"/>
  <c r="V2159" i="5"/>
  <c r="E2159" i="5"/>
  <c r="X2159" i="5" s="1"/>
  <c r="V2160" i="5"/>
  <c r="E2160" i="5"/>
  <c r="X2160" i="5" s="1"/>
  <c r="V2161" i="5"/>
  <c r="E2161" i="5"/>
  <c r="X2161" i="5" s="1"/>
  <c r="V2162" i="5"/>
  <c r="E2162" i="5"/>
  <c r="X2162" i="5" s="1"/>
  <c r="V2163" i="5"/>
  <c r="E2163" i="5"/>
  <c r="V2164" i="5"/>
  <c r="E2164" i="5"/>
  <c r="V2165" i="5"/>
  <c r="E2165" i="5"/>
  <c r="X2165" i="5" s="1"/>
  <c r="V2166" i="5"/>
  <c r="E2166" i="5"/>
  <c r="X2166" i="5" s="1"/>
  <c r="V2167" i="5"/>
  <c r="E2167" i="5"/>
  <c r="X2167" i="5" s="1"/>
  <c r="V2168" i="5"/>
  <c r="E2168" i="5"/>
  <c r="X2168" i="5" s="1"/>
  <c r="V2169" i="5"/>
  <c r="E2169" i="5"/>
  <c r="V2170" i="5"/>
  <c r="E2170" i="5"/>
  <c r="V2171" i="5"/>
  <c r="E2171" i="5"/>
  <c r="X2171" i="5" s="1"/>
  <c r="V2172" i="5"/>
  <c r="E2172" i="5"/>
  <c r="X2172" i="5" s="1"/>
  <c r="V2173" i="5"/>
  <c r="E2173" i="5"/>
  <c r="X2173" i="5" s="1"/>
  <c r="V2174" i="5"/>
  <c r="E2174" i="5"/>
  <c r="X2174" i="5" s="1"/>
  <c r="V2175" i="5"/>
  <c r="E2175" i="5"/>
  <c r="V2176" i="5"/>
  <c r="E2176" i="5"/>
  <c r="V2177" i="5"/>
  <c r="E2177" i="5"/>
  <c r="X2177" i="5" s="1"/>
  <c r="V2178" i="5"/>
  <c r="E2178" i="5"/>
  <c r="X2178" i="5" s="1"/>
  <c r="V2179" i="5"/>
  <c r="E2179" i="5"/>
  <c r="X2179" i="5" s="1"/>
  <c r="V2180" i="5"/>
  <c r="E2180" i="5"/>
  <c r="X2180" i="5" s="1"/>
  <c r="V2181" i="5"/>
  <c r="E2181" i="5"/>
  <c r="V2182" i="5"/>
  <c r="E2182" i="5"/>
  <c r="V2183" i="5"/>
  <c r="E2183" i="5"/>
  <c r="X2183" i="5" s="1"/>
  <c r="V2184" i="5"/>
  <c r="E2184" i="5"/>
  <c r="X2184" i="5" s="1"/>
  <c r="V2185" i="5"/>
  <c r="E2185" i="5"/>
  <c r="X2185" i="5" s="1"/>
  <c r="V2186" i="5"/>
  <c r="E2186" i="5"/>
  <c r="X2186" i="5" s="1"/>
  <c r="V2187" i="5"/>
  <c r="E2187" i="5"/>
  <c r="V2188" i="5"/>
  <c r="E2188" i="5"/>
  <c r="V2189" i="5"/>
  <c r="E2189" i="5"/>
  <c r="X2189" i="5" s="1"/>
  <c r="V2190" i="5"/>
  <c r="E2190" i="5"/>
  <c r="X2190" i="5" s="1"/>
  <c r="V2191" i="5"/>
  <c r="E2191" i="5"/>
  <c r="X2191" i="5" s="1"/>
  <c r="V2192" i="5"/>
  <c r="E2192" i="5"/>
  <c r="X2192" i="5" s="1"/>
  <c r="V2193" i="5"/>
  <c r="E2193" i="5"/>
  <c r="V2194" i="5"/>
  <c r="E2194" i="5"/>
  <c r="V2195" i="5"/>
  <c r="E2195" i="5"/>
  <c r="X2195" i="5" s="1"/>
  <c r="V2196" i="5"/>
  <c r="E2196" i="5"/>
  <c r="X2196" i="5" s="1"/>
  <c r="V2197" i="5"/>
  <c r="E2197" i="5"/>
  <c r="X2197" i="5" s="1"/>
  <c r="V2198" i="5"/>
  <c r="E2198" i="5"/>
  <c r="X2198" i="5" s="1"/>
  <c r="V2199" i="5"/>
  <c r="E2199" i="5"/>
  <c r="V2200" i="5"/>
  <c r="E2200" i="5"/>
  <c r="V2201" i="5"/>
  <c r="E2201" i="5"/>
  <c r="X2201" i="5" s="1"/>
  <c r="V2202" i="5"/>
  <c r="E2202" i="5"/>
  <c r="X2202" i="5" s="1"/>
  <c r="V2203" i="5"/>
  <c r="E2203" i="5"/>
  <c r="X2203" i="5" s="1"/>
  <c r="V2204" i="5"/>
  <c r="E2204" i="5"/>
  <c r="X2204" i="5" s="1"/>
  <c r="V2205" i="5"/>
  <c r="E2205" i="5"/>
  <c r="V2206" i="5"/>
  <c r="E2206" i="5"/>
  <c r="V2207" i="5"/>
  <c r="E2207" i="5"/>
  <c r="X2207" i="5" s="1"/>
  <c r="V2208" i="5"/>
  <c r="E2208" i="5"/>
  <c r="X2208" i="5" s="1"/>
  <c r="V2209" i="5"/>
  <c r="E2209" i="5"/>
  <c r="X2209" i="5" s="1"/>
  <c r="V2210" i="5"/>
  <c r="E2210" i="5"/>
  <c r="X2210" i="5" s="1"/>
  <c r="V2211" i="5"/>
  <c r="E2211" i="5"/>
  <c r="V2212" i="5"/>
  <c r="E2212" i="5"/>
  <c r="V2213" i="5"/>
  <c r="E2213" i="5"/>
  <c r="X2213" i="5" s="1"/>
  <c r="V2214" i="5"/>
  <c r="E2214" i="5"/>
  <c r="X2214" i="5" s="1"/>
  <c r="V2215" i="5"/>
  <c r="E2215" i="5"/>
  <c r="X2215" i="5" s="1"/>
  <c r="V2216" i="5"/>
  <c r="E2216" i="5"/>
  <c r="X2216" i="5" s="1"/>
  <c r="V2217" i="5"/>
  <c r="E2217" i="5"/>
  <c r="X2217" i="5" s="1"/>
  <c r="V2218" i="5"/>
  <c r="E2218" i="5"/>
  <c r="V2219" i="5"/>
  <c r="E2219" i="5"/>
  <c r="X2219" i="5" s="1"/>
  <c r="V2220" i="5"/>
  <c r="E2220" i="5"/>
  <c r="X2220" i="5" s="1"/>
  <c r="V2221" i="5"/>
  <c r="E2221" i="5"/>
  <c r="X2221" i="5" s="1"/>
  <c r="V2222" i="5"/>
  <c r="E2222" i="5"/>
  <c r="X2222" i="5" s="1"/>
  <c r="V2223" i="5"/>
  <c r="E2223" i="5"/>
  <c r="V2224" i="5"/>
  <c r="E2224" i="5"/>
  <c r="V2225" i="5"/>
  <c r="E2225" i="5"/>
  <c r="X2225" i="5" s="1"/>
  <c r="V2226" i="5"/>
  <c r="E2226" i="5"/>
  <c r="X2226" i="5" s="1"/>
  <c r="V2227" i="5"/>
  <c r="E2227" i="5"/>
  <c r="X2227" i="5" s="1"/>
  <c r="V2228" i="5"/>
  <c r="E2228" i="5"/>
  <c r="X2228" i="5" s="1"/>
  <c r="V2229" i="5"/>
  <c r="E2229" i="5"/>
  <c r="V2230" i="5"/>
  <c r="E2230" i="5"/>
  <c r="V2231" i="5"/>
  <c r="E2231" i="5"/>
  <c r="X2231" i="5" s="1"/>
  <c r="V2232" i="5"/>
  <c r="E2232" i="5"/>
  <c r="X2232" i="5" s="1"/>
  <c r="V2233" i="5"/>
  <c r="E2233" i="5"/>
  <c r="X2233" i="5" s="1"/>
  <c r="V2234" i="5"/>
  <c r="E2234" i="5"/>
  <c r="X2234" i="5" s="1"/>
  <c r="V2235" i="5"/>
  <c r="E2235" i="5"/>
  <c r="V2236" i="5"/>
  <c r="E2236" i="5"/>
  <c r="V2237" i="5"/>
  <c r="E2237" i="5"/>
  <c r="X2237" i="5" s="1"/>
  <c r="V2238" i="5"/>
  <c r="E2238" i="5"/>
  <c r="X2238" i="5" s="1"/>
  <c r="V2239" i="5"/>
  <c r="E2239" i="5"/>
  <c r="X2239" i="5" s="1"/>
  <c r="V2240" i="5"/>
  <c r="E2240" i="5"/>
  <c r="X2240" i="5" s="1"/>
  <c r="V2241" i="5"/>
  <c r="E2241" i="5"/>
  <c r="V2242" i="5"/>
  <c r="E2242" i="5"/>
  <c r="V2243" i="5"/>
  <c r="E2243" i="5"/>
  <c r="X2243" i="5" s="1"/>
  <c r="V2244" i="5"/>
  <c r="E2244" i="5"/>
  <c r="X2244" i="5" s="1"/>
  <c r="V2245" i="5"/>
  <c r="E2245" i="5"/>
  <c r="X2245" i="5" s="1"/>
  <c r="V2246" i="5"/>
  <c r="E2246" i="5"/>
  <c r="X2246" i="5" s="1"/>
  <c r="V2247" i="5"/>
  <c r="E2247" i="5"/>
  <c r="V2248" i="5"/>
  <c r="E2248" i="5"/>
  <c r="V2249" i="5"/>
  <c r="E2249" i="5"/>
  <c r="X2249" i="5" s="1"/>
  <c r="V2250" i="5"/>
  <c r="E2250" i="5"/>
  <c r="X2250" i="5" s="1"/>
  <c r="V2251" i="5"/>
  <c r="E2251" i="5"/>
  <c r="X2251" i="5" s="1"/>
  <c r="V2252" i="5"/>
  <c r="E2252" i="5"/>
  <c r="X2252" i="5" s="1"/>
  <c r="V2253" i="5"/>
  <c r="E2253" i="5"/>
  <c r="V2254" i="5"/>
  <c r="E2254" i="5"/>
  <c r="V2255" i="5"/>
  <c r="E2255" i="5"/>
  <c r="X2255" i="5" s="1"/>
  <c r="V2256" i="5"/>
  <c r="E2256" i="5"/>
  <c r="X2256" i="5" s="1"/>
  <c r="V2257" i="5"/>
  <c r="E2257" i="5"/>
  <c r="X2257" i="5" s="1"/>
  <c r="V2258" i="5"/>
  <c r="E2258" i="5"/>
  <c r="X2258" i="5" s="1"/>
  <c r="V2259" i="5"/>
  <c r="E2259" i="5"/>
  <c r="V2260" i="5"/>
  <c r="E2260" i="5"/>
  <c r="V2261" i="5"/>
  <c r="E2261" i="5"/>
  <c r="X2261" i="5" s="1"/>
  <c r="V2262" i="5"/>
  <c r="E2262" i="5"/>
  <c r="X2262" i="5" s="1"/>
  <c r="V2263" i="5"/>
  <c r="E2263" i="5"/>
  <c r="X2263" i="5" s="1"/>
  <c r="V2264" i="5"/>
  <c r="E2264" i="5"/>
  <c r="X2264" i="5" s="1"/>
  <c r="V2265" i="5"/>
  <c r="E2265" i="5"/>
  <c r="V2266" i="5"/>
  <c r="E2266" i="5"/>
  <c r="V2267" i="5"/>
  <c r="E2267" i="5"/>
  <c r="X2267" i="5" s="1"/>
  <c r="V2268" i="5"/>
  <c r="E2268" i="5"/>
  <c r="X2268" i="5" s="1"/>
  <c r="V2269" i="5"/>
  <c r="E2269" i="5"/>
  <c r="X2269" i="5" s="1"/>
  <c r="V2270" i="5"/>
  <c r="E2270" i="5"/>
  <c r="X2270" i="5" s="1"/>
  <c r="V2271" i="5"/>
  <c r="E2271" i="5"/>
  <c r="V2272" i="5"/>
  <c r="E2272" i="5"/>
  <c r="V2273" i="5"/>
  <c r="E2273" i="5"/>
  <c r="X2273" i="5" s="1"/>
  <c r="V2274" i="5"/>
  <c r="E2274" i="5"/>
  <c r="X2274" i="5" s="1"/>
  <c r="V2275" i="5"/>
  <c r="E2275" i="5"/>
  <c r="X2275" i="5" s="1"/>
  <c r="V2276" i="5"/>
  <c r="E2276" i="5"/>
  <c r="X2276" i="5" s="1"/>
  <c r="V2277" i="5"/>
  <c r="E2277" i="5"/>
  <c r="V2278" i="5"/>
  <c r="E2278" i="5"/>
  <c r="V2279" i="5"/>
  <c r="E2279" i="5"/>
  <c r="X2279" i="5" s="1"/>
  <c r="V2280" i="5"/>
  <c r="E2280" i="5"/>
  <c r="X2280" i="5" s="1"/>
  <c r="V2281" i="5"/>
  <c r="E2281" i="5"/>
  <c r="X2281" i="5" s="1"/>
  <c r="V2282" i="5"/>
  <c r="E2282" i="5"/>
  <c r="X2282" i="5" s="1"/>
  <c r="V2283" i="5"/>
  <c r="E2283" i="5"/>
  <c r="V2284" i="5"/>
  <c r="E2284" i="5"/>
  <c r="V2285" i="5"/>
  <c r="E2285" i="5"/>
  <c r="X2285" i="5" s="1"/>
  <c r="V2286" i="5"/>
  <c r="E2286" i="5"/>
  <c r="X2286" i="5" s="1"/>
  <c r="V2287" i="5"/>
  <c r="E2287" i="5"/>
  <c r="X2287" i="5" s="1"/>
  <c r="V2288" i="5"/>
  <c r="E2288" i="5"/>
  <c r="X2288" i="5" s="1"/>
  <c r="V2289" i="5"/>
  <c r="E2289" i="5"/>
  <c r="V2290" i="5"/>
  <c r="E2290" i="5"/>
  <c r="V2291" i="5"/>
  <c r="E2291" i="5"/>
  <c r="X2291" i="5" s="1"/>
  <c r="V2292" i="5"/>
  <c r="E2292" i="5"/>
  <c r="V2293" i="5"/>
  <c r="E2293" i="5"/>
  <c r="X2293" i="5" s="1"/>
  <c r="V2294" i="5"/>
  <c r="E2294" i="5"/>
  <c r="X2294" i="5" s="1"/>
  <c r="V2295" i="5"/>
  <c r="E2295" i="5"/>
  <c r="V2296" i="5"/>
  <c r="E2296" i="5"/>
  <c r="V2297" i="5"/>
  <c r="E2297" i="5"/>
  <c r="X2297" i="5" s="1"/>
  <c r="V2298" i="5"/>
  <c r="E2298" i="5"/>
  <c r="X2298" i="5" s="1"/>
  <c r="V2299" i="5"/>
  <c r="E2299" i="5"/>
  <c r="X2299" i="5" s="1"/>
  <c r="V2300" i="5"/>
  <c r="E2300" i="5"/>
  <c r="X2300" i="5" s="1"/>
  <c r="V2301" i="5"/>
  <c r="E2301" i="5"/>
  <c r="V2302" i="5"/>
  <c r="E2302" i="5"/>
  <c r="V2303" i="5"/>
  <c r="E2303" i="5"/>
  <c r="X2303" i="5" s="1"/>
  <c r="V2304" i="5"/>
  <c r="E2304" i="5"/>
  <c r="X2304" i="5" s="1"/>
  <c r="V2305" i="5"/>
  <c r="E2305" i="5"/>
  <c r="X2305" i="5" s="1"/>
  <c r="V2306" i="5"/>
  <c r="E2306" i="5"/>
  <c r="X2306" i="5" s="1"/>
  <c r="V2307" i="5"/>
  <c r="E2307" i="5"/>
  <c r="V2308" i="5"/>
  <c r="E2308" i="5"/>
  <c r="V2309" i="5"/>
  <c r="E2309" i="5"/>
  <c r="X2309" i="5" s="1"/>
  <c r="V2310" i="5"/>
  <c r="E2310" i="5"/>
  <c r="X2310" i="5" s="1"/>
  <c r="V2311" i="5"/>
  <c r="E2311" i="5"/>
  <c r="X2311" i="5" s="1"/>
  <c r="V2312" i="5"/>
  <c r="E2312" i="5"/>
  <c r="X2312" i="5" s="1"/>
  <c r="V2313" i="5"/>
  <c r="E2313" i="5"/>
  <c r="V2314" i="5"/>
  <c r="E2314" i="5"/>
  <c r="V2315" i="5"/>
  <c r="E2315" i="5"/>
  <c r="X2315" i="5" s="1"/>
  <c r="V2316" i="5"/>
  <c r="E2316" i="5"/>
  <c r="X2316" i="5" s="1"/>
  <c r="V2317" i="5"/>
  <c r="E2317" i="5"/>
  <c r="X2317" i="5" s="1"/>
  <c r="V2318" i="5"/>
  <c r="E2318" i="5"/>
  <c r="X2318" i="5" s="1"/>
  <c r="V2319" i="5"/>
  <c r="E2319" i="5"/>
  <c r="V2320" i="5"/>
  <c r="E2320" i="5"/>
  <c r="V2321" i="5"/>
  <c r="E2321" i="5"/>
  <c r="X2321" i="5" s="1"/>
  <c r="V2322" i="5"/>
  <c r="E2322" i="5"/>
  <c r="X2322" i="5" s="1"/>
  <c r="V2323" i="5"/>
  <c r="E2323" i="5"/>
  <c r="X2323" i="5" s="1"/>
  <c r="V2324" i="5"/>
  <c r="E2324" i="5"/>
  <c r="X2324" i="5" s="1"/>
  <c r="V2325" i="5"/>
  <c r="E2325" i="5"/>
  <c r="V2326" i="5"/>
  <c r="E2326" i="5"/>
  <c r="V2327" i="5"/>
  <c r="E2327" i="5"/>
  <c r="X2327" i="5" s="1"/>
  <c r="V2328" i="5"/>
  <c r="E2328" i="5"/>
  <c r="X2328" i="5" s="1"/>
  <c r="V2329" i="5"/>
  <c r="E2329" i="5"/>
  <c r="X2329" i="5" s="1"/>
  <c r="V2330" i="5"/>
  <c r="E2330" i="5"/>
  <c r="X2330" i="5" s="1"/>
  <c r="V2331" i="5"/>
  <c r="E2331" i="5"/>
  <c r="V2332" i="5"/>
  <c r="E2332" i="5"/>
  <c r="V2333" i="5"/>
  <c r="E2333" i="5"/>
  <c r="X2333" i="5" s="1"/>
  <c r="V2334" i="5"/>
  <c r="E2334" i="5"/>
  <c r="X2334" i="5" s="1"/>
  <c r="V2335" i="5"/>
  <c r="E2335" i="5"/>
  <c r="X2335" i="5" s="1"/>
  <c r="V2336" i="5"/>
  <c r="E2336" i="5"/>
  <c r="X2336" i="5" s="1"/>
  <c r="V2337" i="5"/>
  <c r="E2337" i="5"/>
  <c r="V2338" i="5"/>
  <c r="E2338" i="5"/>
  <c r="X2338" i="5" s="1"/>
  <c r="V2339" i="5"/>
  <c r="E2339" i="5"/>
  <c r="X2339" i="5" s="1"/>
  <c r="V2340" i="5"/>
  <c r="E2340" i="5"/>
  <c r="X2340" i="5" s="1"/>
  <c r="V2341" i="5"/>
  <c r="E2341" i="5"/>
  <c r="X2341" i="5" s="1"/>
  <c r="V2342" i="5"/>
  <c r="E2342" i="5"/>
  <c r="X2342" i="5" s="1"/>
  <c r="V2343" i="5"/>
  <c r="E2343" i="5"/>
  <c r="V2344" i="5"/>
  <c r="E2344" i="5"/>
  <c r="V2345" i="5"/>
  <c r="E2345" i="5"/>
  <c r="X2345" i="5" s="1"/>
  <c r="V2346" i="5"/>
  <c r="E2346" i="5"/>
  <c r="X2346" i="5" s="1"/>
  <c r="V2347" i="5"/>
  <c r="E2347" i="5"/>
  <c r="X2347" i="5" s="1"/>
  <c r="V2348" i="5"/>
  <c r="E2348" i="5"/>
  <c r="X2348" i="5" s="1"/>
  <c r="V2349" i="5"/>
  <c r="E2349" i="5"/>
  <c r="V2350" i="5"/>
  <c r="E2350" i="5"/>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V2362" i="5"/>
  <c r="E2362" i="5"/>
  <c r="V2363" i="5"/>
  <c r="E2363" i="5"/>
  <c r="X2363" i="5" s="1"/>
  <c r="V2364" i="5"/>
  <c r="E2364" i="5"/>
  <c r="X2364" i="5" s="1"/>
  <c r="V2365" i="5"/>
  <c r="E2365" i="5"/>
  <c r="X2365" i="5" s="1"/>
  <c r="V2366" i="5"/>
  <c r="E2366" i="5"/>
  <c r="X2366" i="5" s="1"/>
  <c r="V2367" i="5"/>
  <c r="E2367" i="5"/>
  <c r="V2368" i="5"/>
  <c r="E2368" i="5"/>
  <c r="V2369" i="5"/>
  <c r="E2369" i="5"/>
  <c r="X2369" i="5" s="1"/>
  <c r="V2370" i="5"/>
  <c r="E2370" i="5"/>
  <c r="X2370" i="5" s="1"/>
  <c r="V2371" i="5"/>
  <c r="E2371" i="5"/>
  <c r="X2371" i="5" s="1"/>
  <c r="V2372" i="5"/>
  <c r="E2372" i="5"/>
  <c r="X2372" i="5" s="1"/>
  <c r="V2373" i="5"/>
  <c r="E2373" i="5"/>
  <c r="X2373" i="5" s="1"/>
  <c r="V2374" i="5"/>
  <c r="E2374" i="5"/>
  <c r="V2375" i="5"/>
  <c r="E2375" i="5"/>
  <c r="X2375" i="5" s="1"/>
  <c r="V2376" i="5"/>
  <c r="E2376" i="5"/>
  <c r="X2376" i="5" s="1"/>
  <c r="V2377" i="5"/>
  <c r="E2377" i="5"/>
  <c r="X2377" i="5" s="1"/>
  <c r="V2378" i="5"/>
  <c r="E2378" i="5"/>
  <c r="X2378" i="5" s="1"/>
  <c r="V2379" i="5"/>
  <c r="E2379" i="5"/>
  <c r="V2380" i="5"/>
  <c r="E2380" i="5"/>
  <c r="V2381" i="5"/>
  <c r="E2381" i="5"/>
  <c r="X2381" i="5" s="1"/>
  <c r="V2382" i="5"/>
  <c r="E2382" i="5"/>
  <c r="X2382" i="5" s="1"/>
  <c r="V2383" i="5"/>
  <c r="E2383" i="5"/>
  <c r="X2383" i="5" s="1"/>
  <c r="V2384" i="5"/>
  <c r="E2384" i="5"/>
  <c r="X2384" i="5" s="1"/>
  <c r="V2385" i="5"/>
  <c r="E2385" i="5"/>
  <c r="V2386" i="5"/>
  <c r="E2386" i="5"/>
  <c r="V2387" i="5"/>
  <c r="E2387" i="5"/>
  <c r="X2387" i="5" s="1"/>
  <c r="V2388" i="5"/>
  <c r="E2388" i="5"/>
  <c r="X2388" i="5" s="1"/>
  <c r="V2389" i="5"/>
  <c r="E2389" i="5"/>
  <c r="X2389" i="5" s="1"/>
  <c r="V2390" i="5"/>
  <c r="E2390" i="5"/>
  <c r="X2390" i="5" s="1"/>
  <c r="V2391" i="5"/>
  <c r="E2391" i="5"/>
  <c r="V2392" i="5"/>
  <c r="E2392" i="5"/>
  <c r="V2393" i="5"/>
  <c r="E2393" i="5"/>
  <c r="X2393" i="5" s="1"/>
  <c r="V2394" i="5"/>
  <c r="E2394" i="5"/>
  <c r="X2394" i="5" s="1"/>
  <c r="V2395" i="5"/>
  <c r="E2395" i="5"/>
  <c r="X2395" i="5" s="1"/>
  <c r="V2396" i="5"/>
  <c r="E2396" i="5"/>
  <c r="X2396" i="5" s="1"/>
  <c r="V2397" i="5"/>
  <c r="E2397" i="5"/>
  <c r="V2398" i="5"/>
  <c r="E2398" i="5"/>
  <c r="V2399" i="5"/>
  <c r="E2399" i="5"/>
  <c r="X2399" i="5" s="1"/>
  <c r="V2400" i="5"/>
  <c r="E2400" i="5"/>
  <c r="X2400" i="5" s="1"/>
  <c r="V2401" i="5"/>
  <c r="E2401" i="5"/>
  <c r="X2401" i="5" s="1"/>
  <c r="V2402" i="5"/>
  <c r="E2402" i="5"/>
  <c r="X2402" i="5" s="1"/>
  <c r="V2403" i="5"/>
  <c r="E2403" i="5"/>
  <c r="V2404" i="5"/>
  <c r="E2404" i="5"/>
  <c r="V2405" i="5"/>
  <c r="E2405" i="5"/>
  <c r="X2405" i="5" s="1"/>
  <c r="V2406" i="5"/>
  <c r="E2406" i="5"/>
  <c r="X2406" i="5" s="1"/>
  <c r="V2407" i="5"/>
  <c r="E2407" i="5"/>
  <c r="X2407" i="5" s="1"/>
  <c r="V2408" i="5"/>
  <c r="E2408" i="5"/>
  <c r="X2408" i="5" s="1"/>
  <c r="V2409" i="5"/>
  <c r="E2409" i="5"/>
  <c r="V2410" i="5"/>
  <c r="E2410" i="5"/>
  <c r="V2411" i="5"/>
  <c r="E2411" i="5"/>
  <c r="X2411" i="5" s="1"/>
  <c r="V2412" i="5"/>
  <c r="E2412" i="5"/>
  <c r="X2412" i="5" s="1"/>
  <c r="V2413" i="5"/>
  <c r="E2413" i="5"/>
  <c r="X2413" i="5" s="1"/>
  <c r="V2414" i="5"/>
  <c r="E2414" i="5"/>
  <c r="X2414" i="5" s="1"/>
  <c r="V2415" i="5"/>
  <c r="E2415" i="5"/>
  <c r="V2416" i="5"/>
  <c r="E2416" i="5"/>
  <c r="V2417" i="5"/>
  <c r="E2417" i="5"/>
  <c r="X2417" i="5" s="1"/>
  <c r="V2418" i="5"/>
  <c r="E2418" i="5"/>
  <c r="X2418" i="5" s="1"/>
  <c r="V2419" i="5"/>
  <c r="E2419" i="5"/>
  <c r="X2419" i="5" s="1"/>
  <c r="V2420" i="5"/>
  <c r="E2420" i="5"/>
  <c r="X2420" i="5" s="1"/>
  <c r="V2421" i="5"/>
  <c r="E2421" i="5"/>
  <c r="V2422" i="5"/>
  <c r="E2422" i="5"/>
  <c r="V2423" i="5"/>
  <c r="E2423" i="5"/>
  <c r="X2423" i="5" s="1"/>
  <c r="V2424" i="5"/>
  <c r="E2424" i="5"/>
  <c r="X2424" i="5" s="1"/>
  <c r="V2425" i="5"/>
  <c r="E2425" i="5"/>
  <c r="X2425" i="5" s="1"/>
  <c r="V2426" i="5"/>
  <c r="E2426" i="5"/>
  <c r="X2426" i="5" s="1"/>
  <c r="V2427" i="5"/>
  <c r="E2427" i="5"/>
  <c r="V2428" i="5"/>
  <c r="E2428" i="5"/>
  <c r="V2429" i="5"/>
  <c r="E2429" i="5"/>
  <c r="X2429" i="5" s="1"/>
  <c r="V2430" i="5"/>
  <c r="E2430" i="5"/>
  <c r="X2430" i="5" s="1"/>
  <c r="V2431" i="5"/>
  <c r="E2431" i="5"/>
  <c r="X2431" i="5" s="1"/>
  <c r="V2432" i="5"/>
  <c r="E2432" i="5"/>
  <c r="X2432" i="5" s="1"/>
  <c r="V2433" i="5"/>
  <c r="E2433" i="5"/>
  <c r="V2434" i="5"/>
  <c r="E2434" i="5"/>
  <c r="V2435" i="5"/>
  <c r="E2435" i="5"/>
  <c r="X2435" i="5" s="1"/>
  <c r="V2436" i="5"/>
  <c r="E2436" i="5"/>
  <c r="X2436" i="5" s="1"/>
  <c r="V2437" i="5"/>
  <c r="E2437" i="5"/>
  <c r="X2437" i="5" s="1"/>
  <c r="V2438" i="5"/>
  <c r="E2438" i="5"/>
  <c r="X2438" i="5" s="1"/>
  <c r="V2439" i="5"/>
  <c r="E2439" i="5"/>
  <c r="V2440" i="5"/>
  <c r="E2440" i="5"/>
  <c r="V2441" i="5"/>
  <c r="E2441" i="5"/>
  <c r="X2441" i="5" s="1"/>
  <c r="V2442" i="5"/>
  <c r="E2442" i="5"/>
  <c r="X2442" i="5" s="1"/>
  <c r="V2443" i="5"/>
  <c r="E2443" i="5"/>
  <c r="X2443" i="5" s="1"/>
  <c r="V2444" i="5"/>
  <c r="E2444" i="5"/>
  <c r="X2444" i="5" s="1"/>
  <c r="V2445" i="5"/>
  <c r="E2445" i="5"/>
  <c r="V2446" i="5"/>
  <c r="E2446" i="5"/>
  <c r="V2447" i="5"/>
  <c r="E2447" i="5"/>
  <c r="X2447" i="5" s="1"/>
  <c r="V2448" i="5"/>
  <c r="E2448" i="5"/>
  <c r="X2448" i="5" s="1"/>
  <c r="V2449" i="5"/>
  <c r="E2449" i="5"/>
  <c r="X2449" i="5" s="1"/>
  <c r="V2450" i="5"/>
  <c r="E2450" i="5"/>
  <c r="X2450" i="5" s="1"/>
  <c r="V2451" i="5"/>
  <c r="E2451" i="5"/>
  <c r="V2452" i="5"/>
  <c r="E2452" i="5"/>
  <c r="V2453" i="5"/>
  <c r="E2453" i="5"/>
  <c r="X2453" i="5" s="1"/>
  <c r="V2454" i="5"/>
  <c r="E2454" i="5"/>
  <c r="X2454" i="5" s="1"/>
  <c r="V2455" i="5"/>
  <c r="E2455" i="5"/>
  <c r="X2455" i="5" s="1"/>
  <c r="V2456" i="5"/>
  <c r="E2456" i="5"/>
  <c r="X2456" i="5" s="1"/>
  <c r="V2457" i="5"/>
  <c r="E2457" i="5"/>
  <c r="X2457" i="5" s="1"/>
  <c r="V2458" i="5"/>
  <c r="E2458" i="5"/>
  <c r="V2459" i="5"/>
  <c r="E2459" i="5"/>
  <c r="X2459" i="5" s="1"/>
  <c r="V2460" i="5"/>
  <c r="E2460" i="5"/>
  <c r="X2460" i="5" s="1"/>
  <c r="V2461" i="5"/>
  <c r="E2461" i="5"/>
  <c r="X2461" i="5" s="1"/>
  <c r="V2462" i="5"/>
  <c r="E2462" i="5"/>
  <c r="X2462" i="5" s="1"/>
  <c r="V2463" i="5"/>
  <c r="E2463" i="5"/>
  <c r="V2464" i="5"/>
  <c r="E2464" i="5"/>
  <c r="V2465" i="5"/>
  <c r="E2465" i="5"/>
  <c r="X2465" i="5" s="1"/>
  <c r="V2466" i="5"/>
  <c r="E2466" i="5"/>
  <c r="X2466" i="5" s="1"/>
  <c r="V2467" i="5"/>
  <c r="E2467" i="5"/>
  <c r="X2467" i="5" s="1"/>
  <c r="V2468" i="5"/>
  <c r="E2468" i="5"/>
  <c r="X2468" i="5" s="1"/>
  <c r="V2469" i="5"/>
  <c r="E2469" i="5"/>
  <c r="V2470" i="5"/>
  <c r="E2470" i="5"/>
  <c r="V2471" i="5"/>
  <c r="E2471" i="5"/>
  <c r="X2471" i="5" s="1"/>
  <c r="V2472" i="5"/>
  <c r="E2472" i="5"/>
  <c r="X2472" i="5" s="1"/>
  <c r="V2473" i="5"/>
  <c r="E2473" i="5"/>
  <c r="X2473" i="5" s="1"/>
  <c r="V2474" i="5"/>
  <c r="E2474" i="5"/>
  <c r="X2474" i="5" s="1"/>
  <c r="V2475" i="5"/>
  <c r="E2475" i="5"/>
  <c r="V2476" i="5"/>
  <c r="E2476" i="5"/>
  <c r="V2477" i="5"/>
  <c r="E2477" i="5"/>
  <c r="X2477" i="5" s="1"/>
  <c r="V2478" i="5"/>
  <c r="E2478" i="5"/>
  <c r="X2478" i="5" s="1"/>
  <c r="V2479" i="5"/>
  <c r="E2479" i="5"/>
  <c r="X2479" i="5" s="1"/>
  <c r="V2480" i="5"/>
  <c r="E2480" i="5"/>
  <c r="X2480" i="5" s="1"/>
  <c r="V2481" i="5"/>
  <c r="E2481" i="5"/>
  <c r="V2482" i="5"/>
  <c r="E2482" i="5"/>
  <c r="V2483" i="5"/>
  <c r="E2483" i="5"/>
  <c r="X2483" i="5" s="1"/>
  <c r="V2484" i="5"/>
  <c r="E2484" i="5"/>
  <c r="X2484" i="5" s="1"/>
  <c r="V2485" i="5"/>
  <c r="E2485" i="5"/>
  <c r="X2485" i="5" s="1"/>
  <c r="V2486" i="5"/>
  <c r="E2486" i="5"/>
  <c r="X2486" i="5" s="1"/>
  <c r="V2487" i="5"/>
  <c r="E2487" i="5"/>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6" i="5"/>
  <c r="G19" i="5"/>
  <c r="G21" i="5"/>
  <c r="G22" i="5"/>
  <c r="G23" i="5"/>
  <c r="G25" i="5"/>
  <c r="G27" i="5"/>
  <c r="G31" i="5"/>
  <c r="G33" i="5"/>
  <c r="G34" i="5"/>
  <c r="G35" i="5"/>
  <c r="G37" i="5"/>
  <c r="G39" i="5"/>
  <c r="G42" i="5"/>
  <c r="G44" i="5"/>
  <c r="G46" i="5"/>
  <c r="G48" i="5"/>
  <c r="G50" i="5"/>
  <c r="G54" i="5"/>
  <c r="G56" i="5"/>
  <c r="G58" i="5"/>
  <c r="G60" i="5"/>
  <c r="G62" i="5"/>
  <c r="G66" i="5"/>
  <c r="G68" i="5"/>
  <c r="G70" i="5"/>
  <c r="G72" i="5"/>
  <c r="G73" i="5"/>
  <c r="G74" i="5"/>
  <c r="G75" i="5"/>
  <c r="G78" i="5"/>
  <c r="G79" i="5"/>
  <c r="G80" i="5"/>
  <c r="G81" i="5"/>
  <c r="G83" i="5"/>
  <c r="G85" i="5"/>
  <c r="G86" i="5"/>
  <c r="G87" i="5"/>
  <c r="G90" i="5"/>
  <c r="G92" i="5"/>
  <c r="G93" i="5"/>
  <c r="G95"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c r="B59" i="6"/>
  <c r="G59" i="6" s="1"/>
  <c r="B58" i="6"/>
  <c r="G58" i="6" s="1"/>
  <c r="B57" i="6"/>
  <c r="G57" i="6" s="1"/>
  <c r="B56" i="6"/>
  <c r="G56" i="6"/>
  <c r="B55" i="6"/>
  <c r="G55" i="6" s="1"/>
  <c r="B54" i="6"/>
  <c r="G54" i="6"/>
  <c r="B17" i="6"/>
  <c r="B16" i="6"/>
  <c r="B15" i="6"/>
  <c r="B14" i="6"/>
  <c r="H13" i="6"/>
  <c r="B12" i="6"/>
  <c r="G12" i="6"/>
  <c r="H12" i="6" s="1"/>
  <c r="D12" i="6" s="1"/>
  <c r="B11" i="6"/>
  <c r="G11" i="6" s="1"/>
  <c r="H11" i="6" s="1"/>
  <c r="D11" i="6" s="1"/>
  <c r="G9" i="6"/>
  <c r="H9" i="6"/>
  <c r="B8" i="6"/>
  <c r="G8" i="6"/>
  <c r="H8" i="6"/>
  <c r="D8" i="6"/>
  <c r="B7" i="6"/>
  <c r="G7" i="6" s="1"/>
  <c r="H7" i="6" s="1"/>
  <c r="D7" i="6" s="1"/>
  <c r="B6" i="6"/>
  <c r="G6" i="6"/>
  <c r="B5" i="6"/>
  <c r="F6" i="6"/>
  <c r="H6" i="6" s="1"/>
  <c r="D6" i="6" s="1"/>
  <c r="B4" i="6"/>
  <c r="G4" i="6" s="1"/>
  <c r="H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X213" i="5"/>
  <c r="R205" i="5"/>
  <c r="I202" i="5"/>
  <c r="X190" i="5"/>
  <c r="J187" i="5"/>
  <c r="I186" i="5"/>
  <c r="R185" i="5"/>
  <c r="H179" i="5"/>
  <c r="I174" i="5"/>
  <c r="I171" i="5"/>
  <c r="I170" i="5"/>
  <c r="J167" i="5"/>
  <c r="H166" i="5"/>
  <c r="I162" i="5"/>
  <c r="I158" i="5"/>
  <c r="R157" i="5"/>
  <c r="I154" i="5"/>
  <c r="R153" i="5"/>
  <c r="F145" i="5"/>
  <c r="I142" i="5"/>
  <c r="R141" i="5"/>
  <c r="I138" i="5"/>
  <c r="R137" i="5"/>
  <c r="I134" i="5"/>
  <c r="I130" i="5"/>
  <c r="X123" i="5"/>
  <c r="I122" i="5"/>
  <c r="R121" i="5"/>
  <c r="J111" i="5"/>
  <c r="I110" i="5"/>
  <c r="X106" i="5"/>
  <c r="R98" i="5"/>
  <c r="R96" i="5"/>
  <c r="R92" i="5"/>
  <c r="H90" i="5"/>
  <c r="H86" i="5"/>
  <c r="R85" i="5"/>
  <c r="R81" i="5"/>
  <c r="R80" i="5"/>
  <c r="R78" i="5"/>
  <c r="R72" i="5"/>
  <c r="H70" i="5"/>
  <c r="R69" i="5"/>
  <c r="R68" i="5"/>
  <c r="R66" i="5"/>
  <c r="R62" i="5"/>
  <c r="R60" i="5"/>
  <c r="H59" i="5"/>
  <c r="R56" i="5"/>
  <c r="H55" i="5"/>
  <c r="H54" i="5"/>
  <c r="R53" i="5"/>
  <c r="R50" i="5"/>
  <c r="R49" i="5"/>
  <c r="R48" i="5"/>
  <c r="R46" i="5"/>
  <c r="R45" i="5"/>
  <c r="R44" i="5"/>
  <c r="H39" i="5"/>
  <c r="R37" i="5"/>
  <c r="R36" i="5"/>
  <c r="R34" i="5"/>
  <c r="R33" i="5"/>
  <c r="R32" i="5"/>
  <c r="I30" i="5"/>
  <c r="I26" i="5"/>
  <c r="R24" i="5"/>
  <c r="H23" i="5"/>
  <c r="I22" i="5"/>
  <c r="R20" i="5"/>
  <c r="AB18" i="5"/>
  <c r="I18" i="5"/>
  <c r="B90" i="4"/>
  <c r="H67" i="4"/>
  <c r="P47" i="4"/>
  <c r="P46" i="4"/>
  <c r="B46" i="4" s="1"/>
  <c r="A31" i="6" s="1"/>
  <c r="P45" i="4"/>
  <c r="P44" i="4"/>
  <c r="B44" i="4" s="1"/>
  <c r="A29" i="6" s="1"/>
  <c r="P43" i="4"/>
  <c r="Q43" i="4" s="1"/>
  <c r="P41" i="4"/>
  <c r="B41" i="4" s="1"/>
  <c r="B53" i="4" s="1"/>
  <c r="A37" i="6" s="1"/>
  <c r="P40" i="4"/>
  <c r="P39" i="4"/>
  <c r="B39" i="4" s="1"/>
  <c r="B51" i="4" s="1"/>
  <c r="A35" i="6" s="1"/>
  <c r="P38" i="4"/>
  <c r="P37" i="4"/>
  <c r="Q37" i="4" s="1"/>
  <c r="P35" i="4"/>
  <c r="P34" i="4"/>
  <c r="P33" i="4"/>
  <c r="P32" i="4"/>
  <c r="P31" i="4"/>
  <c r="Q31" i="4" s="1"/>
  <c r="P29" i="4"/>
  <c r="B29" i="4" s="1"/>
  <c r="P28" i="4"/>
  <c r="P27" i="4"/>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J235" i="5"/>
  <c r="F235" i="5"/>
  <c r="H1753" i="5"/>
  <c r="H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R97" i="5"/>
  <c r="H79" i="5"/>
  <c r="I79" i="5"/>
  <c r="H47" i="5"/>
  <c r="H127" i="5"/>
  <c r="R127" i="5"/>
  <c r="J127" i="5"/>
  <c r="I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H452" i="5"/>
  <c r="F452" i="5"/>
  <c r="S1497" i="5"/>
  <c r="I59" i="5"/>
  <c r="I126" i="5"/>
  <c r="H126" i="5"/>
  <c r="H147" i="5"/>
  <c r="I147" i="5"/>
  <c r="F147" i="5"/>
  <c r="R237" i="5"/>
  <c r="F237" i="5"/>
  <c r="X237" i="5"/>
  <c r="J262" i="5"/>
  <c r="AB262" i="5"/>
  <c r="AB298" i="5"/>
  <c r="F451" i="5"/>
  <c r="R453" i="5"/>
  <c r="J453" i="5"/>
  <c r="H453" i="5"/>
  <c r="F453" i="5"/>
  <c r="H107" i="5"/>
  <c r="I107" i="5"/>
  <c r="R125" i="5"/>
  <c r="AB1447" i="5"/>
  <c r="S1447" i="5"/>
  <c r="R22" i="5"/>
  <c r="J59"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X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X604" i="5"/>
  <c r="R604" i="5"/>
  <c r="R644" i="5"/>
  <c r="I722" i="5"/>
  <c r="J722" i="5"/>
  <c r="F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X616"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X2037" i="5"/>
  <c r="J2037" i="5"/>
  <c r="S2206" i="5"/>
  <c r="AB2236" i="5"/>
  <c r="S2236" i="5"/>
  <c r="AB1209" i="5"/>
  <c r="S1277" i="5"/>
  <c r="J1524" i="5"/>
  <c r="R1524"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AB1880" i="5"/>
  <c r="S1903" i="5"/>
  <c r="AB1936" i="5"/>
  <c r="X1953"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X195" i="5"/>
  <c r="R195" i="5"/>
  <c r="I195" i="5"/>
  <c r="J195" i="5"/>
  <c r="H67" i="5"/>
  <c r="R67" i="5"/>
  <c r="J67" i="5"/>
  <c r="I67" i="5"/>
  <c r="H19" i="5"/>
  <c r="R19" i="5"/>
  <c r="J19" i="5"/>
  <c r="H35" i="5"/>
  <c r="R35" i="5"/>
  <c r="J35" i="5"/>
  <c r="I35" i="5"/>
  <c r="H139" i="5"/>
  <c r="R139" i="5"/>
  <c r="J139" i="5"/>
  <c r="I139" i="5"/>
  <c r="F139" i="5"/>
  <c r="F193" i="5"/>
  <c r="H227" i="5"/>
  <c r="R227" i="5"/>
  <c r="F227" i="5"/>
  <c r="J227" i="5"/>
  <c r="I227" i="5"/>
  <c r="H143" i="5"/>
  <c r="R143" i="5"/>
  <c r="J143" i="5"/>
  <c r="F143" i="5"/>
  <c r="I143" i="5"/>
  <c r="F177" i="5"/>
  <c r="X177" i="5"/>
  <c r="R177" i="5"/>
  <c r="H183" i="5"/>
  <c r="F183" i="5"/>
  <c r="X183" i="5"/>
  <c r="I183" i="5"/>
  <c r="R183" i="5"/>
  <c r="J183" i="5"/>
  <c r="R241" i="5"/>
  <c r="F241" i="5"/>
  <c r="H247" i="5"/>
  <c r="I247" i="5"/>
  <c r="F247" i="5"/>
  <c r="R247" i="5"/>
  <c r="J247" i="5"/>
  <c r="H259" i="5"/>
  <c r="R259" i="5"/>
  <c r="J259" i="5"/>
  <c r="I259" i="5"/>
  <c r="F259" i="5"/>
  <c r="F173" i="5"/>
  <c r="R173" i="5"/>
  <c r="R93" i="5"/>
  <c r="I93" i="5"/>
  <c r="H99" i="5"/>
  <c r="R99" i="5"/>
  <c r="J99" i="5"/>
  <c r="X99" i="5"/>
  <c r="I99" i="5"/>
  <c r="F99" i="5"/>
  <c r="H135" i="5"/>
  <c r="F135" i="5"/>
  <c r="R135" i="5"/>
  <c r="J135" i="5"/>
  <c r="I135" i="5"/>
  <c r="X135" i="5"/>
  <c r="H159" i="5"/>
  <c r="X159" i="5"/>
  <c r="R159" i="5"/>
  <c r="J159" i="5"/>
  <c r="I159" i="5"/>
  <c r="F159" i="5"/>
  <c r="I373" i="5"/>
  <c r="R373" i="5"/>
  <c r="J373" i="5"/>
  <c r="H373" i="5"/>
  <c r="F373" i="5"/>
  <c r="H27" i="5"/>
  <c r="R27" i="5"/>
  <c r="J27" i="5"/>
  <c r="H83" i="5"/>
  <c r="R83" i="5"/>
  <c r="J83" i="5"/>
  <c r="I83" i="5"/>
  <c r="H51" i="5"/>
  <c r="R51" i="5"/>
  <c r="J51" i="5"/>
  <c r="I51" i="5"/>
  <c r="I89" i="5"/>
  <c r="X129" i="5"/>
  <c r="F129" i="5"/>
  <c r="H199" i="5"/>
  <c r="R199" i="5"/>
  <c r="J199" i="5"/>
  <c r="I199" i="5"/>
  <c r="F199" i="5"/>
  <c r="H131" i="5"/>
  <c r="F131" i="5"/>
  <c r="I131" i="5"/>
  <c r="R131" i="5"/>
  <c r="J131" i="5"/>
  <c r="H21" i="5"/>
  <c r="J21" i="5"/>
  <c r="R57" i="5"/>
  <c r="I57" i="5"/>
  <c r="F105" i="5"/>
  <c r="R105" i="5"/>
  <c r="X105" i="5"/>
  <c r="H119" i="5"/>
  <c r="F119" i="5"/>
  <c r="I119" i="5"/>
  <c r="R119" i="5"/>
  <c r="J119" i="5"/>
  <c r="R197" i="5"/>
  <c r="F197" i="5"/>
  <c r="H223" i="5"/>
  <c r="R223" i="5"/>
  <c r="J223" i="5"/>
  <c r="F223" i="5"/>
  <c r="I223" i="5"/>
  <c r="R229" i="5"/>
  <c r="F229" i="5"/>
  <c r="R337" i="5"/>
  <c r="J337" i="5"/>
  <c r="H337" i="5"/>
  <c r="F337" i="5"/>
  <c r="H31" i="5"/>
  <c r="J31" i="5"/>
  <c r="I31" i="5"/>
  <c r="F113" i="5"/>
  <c r="R113" i="5"/>
  <c r="H155" i="5"/>
  <c r="R155" i="5"/>
  <c r="J155" i="5"/>
  <c r="I155" i="5"/>
  <c r="F155" i="5"/>
  <c r="H203" i="5"/>
  <c r="R203" i="5"/>
  <c r="J203" i="5"/>
  <c r="I203" i="5"/>
  <c r="F203" i="5"/>
  <c r="R249" i="5"/>
  <c r="F249" i="5"/>
  <c r="I37" i="5"/>
  <c r="R39"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X448"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R660" i="5"/>
  <c r="F660" i="5"/>
  <c r="AB867" i="5"/>
  <c r="J867" i="5"/>
  <c r="S1003" i="5"/>
  <c r="AB1003" i="5"/>
  <c r="H219" i="5"/>
  <c r="I219" i="5"/>
  <c r="X219" i="5"/>
  <c r="AB290" i="5"/>
  <c r="I349" i="5"/>
  <c r="J349" i="5"/>
  <c r="H349" i="5"/>
  <c r="F349" i="5"/>
  <c r="I381" i="5"/>
  <c r="J381" i="5"/>
  <c r="H381" i="5"/>
  <c r="F381" i="5"/>
  <c r="X381" i="5"/>
  <c r="I408" i="5"/>
  <c r="H408" i="5"/>
  <c r="F408" i="5"/>
  <c r="I425" i="5"/>
  <c r="J425" i="5"/>
  <c r="H425" i="5"/>
  <c r="F425" i="5"/>
  <c r="R58" i="5"/>
  <c r="J25" i="5"/>
  <c r="AB26" i="5"/>
  <c r="I46" i="5"/>
  <c r="AB22" i="5"/>
  <c r="I24" i="5"/>
  <c r="R25" i="5"/>
  <c r="H34" i="5"/>
  <c r="I45" i="5"/>
  <c r="R47" i="5"/>
  <c r="H50" i="5"/>
  <c r="R63" i="5"/>
  <c r="H66" i="5"/>
  <c r="R79" i="5"/>
  <c r="H82" i="5"/>
  <c r="R95" i="5"/>
  <c r="H98" i="5"/>
  <c r="AB108" i="5"/>
  <c r="X111" i="5"/>
  <c r="AB124" i="5"/>
  <c r="AB128" i="5"/>
  <c r="AB146" i="5"/>
  <c r="R147" i="5"/>
  <c r="X166"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55" i="5"/>
  <c r="X267"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X760" i="5"/>
  <c r="R317" i="5"/>
  <c r="J317" i="5"/>
  <c r="H317" i="5"/>
  <c r="I34" i="5"/>
  <c r="I50" i="5"/>
  <c r="I66" i="5"/>
  <c r="I82" i="5"/>
  <c r="I23" i="5"/>
  <c r="I33" i="5"/>
  <c r="I39" i="5"/>
  <c r="I49" i="5"/>
  <c r="I5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X417" i="5"/>
  <c r="X429" i="5"/>
  <c r="F436" i="5"/>
  <c r="F456" i="5"/>
  <c r="H511" i="5"/>
  <c r="H523" i="5"/>
  <c r="F523" i="5"/>
  <c r="R566" i="5"/>
  <c r="F566" i="5"/>
  <c r="J638" i="5"/>
  <c r="R638" i="5"/>
  <c r="F638" i="5"/>
  <c r="I726" i="5"/>
  <c r="F726" i="5"/>
  <c r="I742" i="5"/>
  <c r="F742" i="5"/>
  <c r="AB322" i="5"/>
  <c r="J23" i="5"/>
  <c r="AB32" i="5"/>
  <c r="J39" i="5"/>
  <c r="J5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R420" i="5"/>
  <c r="I420" i="5"/>
  <c r="H420" i="5"/>
  <c r="X424" i="5"/>
  <c r="I424" i="5"/>
  <c r="H424" i="5"/>
  <c r="F424" i="5"/>
  <c r="F429" i="5"/>
  <c r="I441" i="5"/>
  <c r="J441" i="5"/>
  <c r="H441" i="5"/>
  <c r="F441" i="5"/>
  <c r="X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H547" i="5"/>
  <c r="I551" i="5"/>
  <c r="H551" i="5"/>
  <c r="F551" i="5"/>
  <c r="F552" i="5"/>
  <c r="R552"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X736" i="5"/>
  <c r="S746" i="5"/>
  <c r="R776" i="5"/>
  <c r="I776" i="5"/>
  <c r="F776" i="5"/>
  <c r="H790" i="5"/>
  <c r="X790" i="5"/>
  <c r="J790" i="5"/>
  <c r="I790" i="5"/>
  <c r="F790" i="5"/>
  <c r="R933" i="5"/>
  <c r="J933" i="5"/>
  <c r="F933" i="5"/>
  <c r="AB955" i="5"/>
  <c r="S955" i="5"/>
  <c r="S962" i="5"/>
  <c r="AB967" i="5"/>
  <c r="J967" i="5"/>
  <c r="X1018" i="5"/>
  <c r="H1018" i="5"/>
  <c r="F1018" i="5"/>
  <c r="H1114" i="5"/>
  <c r="F1114" i="5"/>
  <c r="AB287" i="5"/>
  <c r="H302" i="5"/>
  <c r="AB309" i="5"/>
  <c r="AB317" i="5"/>
  <c r="AB325" i="5"/>
  <c r="AB335" i="5"/>
  <c r="X393" i="5"/>
  <c r="AB413" i="5"/>
  <c r="AB421" i="5"/>
  <c r="AB429" i="5"/>
  <c r="AB437" i="5"/>
  <c r="AB445" i="5"/>
  <c r="I455" i="5"/>
  <c r="AB463" i="5"/>
  <c r="H491" i="5"/>
  <c r="F491" i="5"/>
  <c r="H495" i="5"/>
  <c r="X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X1059" i="5"/>
  <c r="F1059" i="5"/>
  <c r="J1059" i="5"/>
  <c r="H1059" i="5"/>
  <c r="H1062" i="5"/>
  <c r="H1070" i="5"/>
  <c r="F1070" i="5"/>
  <c r="AB645" i="5"/>
  <c r="J652" i="5"/>
  <c r="AB655" i="5"/>
  <c r="I668" i="5"/>
  <c r="S679" i="5"/>
  <c r="J744" i="5"/>
  <c r="AB746" i="5"/>
  <c r="H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J1043" i="5"/>
  <c r="H1043" i="5"/>
  <c r="F1043" i="5"/>
  <c r="AB1046" i="5"/>
  <c r="S1046" i="5"/>
  <c r="H1054" i="5"/>
  <c r="F1054" i="5"/>
  <c r="X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X934" i="5"/>
  <c r="S943" i="5"/>
  <c r="S951" i="5"/>
  <c r="S958" i="5"/>
  <c r="F978" i="5"/>
  <c r="H978" i="5"/>
  <c r="F990" i="5"/>
  <c r="R1009" i="5"/>
  <c r="F1009" i="5"/>
  <c r="S1027" i="5"/>
  <c r="H1034" i="5"/>
  <c r="F1034" i="5"/>
  <c r="H1046" i="5"/>
  <c r="H1091" i="5"/>
  <c r="J1091" i="5"/>
  <c r="F1091" i="5"/>
  <c r="H1118" i="5"/>
  <c r="F1118" i="5"/>
  <c r="R1132" i="5"/>
  <c r="X1132" i="5"/>
  <c r="J1185" i="5"/>
  <c r="X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X1047"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X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X1209"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X1083"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I1154" i="5"/>
  <c r="R1169" i="5"/>
  <c r="F1173" i="5"/>
  <c r="S1177" i="5"/>
  <c r="AB1184" i="5"/>
  <c r="S1197" i="5"/>
  <c r="J1249" i="5"/>
  <c r="J1261" i="5"/>
  <c r="I1261" i="5"/>
  <c r="F1261" i="5"/>
  <c r="AB1264" i="5"/>
  <c r="S1264" i="5"/>
  <c r="F1464" i="5"/>
  <c r="X1066" i="5"/>
  <c r="F1066"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X1546"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X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X1629" i="5"/>
  <c r="I1629" i="5"/>
  <c r="H1629" i="5"/>
  <c r="F1629" i="5"/>
  <c r="AB1639" i="5"/>
  <c r="S1639" i="5"/>
  <c r="S1652" i="5"/>
  <c r="AB1669" i="5"/>
  <c r="X1689" i="5"/>
  <c r="H1689" i="5"/>
  <c r="F1689" i="5"/>
  <c r="AB1713" i="5"/>
  <c r="AB1740" i="5"/>
  <c r="S1740" i="5"/>
  <c r="H1770" i="5"/>
  <c r="AB1770" i="5"/>
  <c r="S1805" i="5"/>
  <c r="AB1805" i="5"/>
  <c r="F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X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X2025"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X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X2218"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X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80" i="5"/>
  <c r="AB2387" i="5"/>
  <c r="AB2396" i="5"/>
  <c r="S2403" i="5"/>
  <c r="AB2414" i="5"/>
  <c r="AB2425" i="5"/>
  <c r="J2433" i="5"/>
  <c r="AB2436" i="5"/>
  <c r="S2456" i="5"/>
  <c r="AB2457" i="5"/>
  <c r="S2458" i="5"/>
  <c r="I2469" i="5"/>
  <c r="S2471" i="5"/>
  <c r="AB2472" i="5"/>
  <c r="AB2504" i="5"/>
  <c r="X304" i="5"/>
  <c r="AB23" i="5"/>
  <c r="AB115" i="5"/>
  <c r="F146" i="5"/>
  <c r="R146" i="5"/>
  <c r="J146" i="5"/>
  <c r="J149" i="5"/>
  <c r="I149" i="5"/>
  <c r="H149" i="5"/>
  <c r="AB179" i="5"/>
  <c r="AB201" i="5"/>
  <c r="H234" i="5"/>
  <c r="F234" i="5"/>
  <c r="R234" i="5"/>
  <c r="J234" i="5"/>
  <c r="I234" i="5"/>
  <c r="H254" i="5"/>
  <c r="F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H30" i="5"/>
  <c r="J34" i="5"/>
  <c r="AB34" i="5"/>
  <c r="I36" i="5"/>
  <c r="J38" i="5"/>
  <c r="AB38" i="5"/>
  <c r="J42" i="5"/>
  <c r="AB42" i="5"/>
  <c r="I44" i="5"/>
  <c r="J46" i="5"/>
  <c r="AB46" i="5"/>
  <c r="I48" i="5"/>
  <c r="J50" i="5"/>
  <c r="AB50" i="5"/>
  <c r="J54" i="5"/>
  <c r="AB54" i="5"/>
  <c r="I56" i="5"/>
  <c r="J58" i="5"/>
  <c r="AB58" i="5"/>
  <c r="I60" i="5"/>
  <c r="J62" i="5"/>
  <c r="AB62" i="5"/>
  <c r="J66" i="5"/>
  <c r="AB66" i="5"/>
  <c r="I68" i="5"/>
  <c r="J70" i="5"/>
  <c r="AB70" i="5"/>
  <c r="I72" i="5"/>
  <c r="J74" i="5"/>
  <c r="AB74" i="5"/>
  <c r="J78" i="5"/>
  <c r="AB78" i="5"/>
  <c r="I80" i="5"/>
  <c r="J82" i="5"/>
  <c r="AB82" i="5"/>
  <c r="J86" i="5"/>
  <c r="AB86" i="5"/>
  <c r="J90" i="5"/>
  <c r="AB90" i="5"/>
  <c r="I92"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J18" i="5"/>
  <c r="AB21"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X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H20" i="5"/>
  <c r="H114" i="5"/>
  <c r="F118" i="5"/>
  <c r="R118" i="5"/>
  <c r="J118" i="5"/>
  <c r="I20" i="5"/>
  <c r="J24" i="5"/>
  <c r="J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X117" i="5"/>
  <c r="J121" i="5"/>
  <c r="I121" i="5"/>
  <c r="H121" i="5"/>
  <c r="AB141" i="5"/>
  <c r="H146" i="5"/>
  <c r="F150" i="5"/>
  <c r="R150" i="5"/>
  <c r="J150" i="5"/>
  <c r="AB19" i="5"/>
  <c r="AB27" i="5"/>
  <c r="H18" i="5"/>
  <c r="H26" i="5"/>
  <c r="R28"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X141"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AB31" i="5"/>
  <c r="J22" i="5"/>
  <c r="AB25" i="5"/>
  <c r="J33" i="5"/>
  <c r="H33" i="5"/>
  <c r="AB37" i="5"/>
  <c r="AB45" i="5"/>
  <c r="J48" i="5"/>
  <c r="H48" i="5"/>
  <c r="J49" i="5"/>
  <c r="H49" i="5"/>
  <c r="AB53" i="5"/>
  <c r="AB57" i="5"/>
  <c r="J57" i="5"/>
  <c r="H57" i="5"/>
  <c r="AB61" i="5"/>
  <c r="AB65" i="5"/>
  <c r="AB69" i="5"/>
  <c r="AB73" i="5"/>
  <c r="J76" i="5"/>
  <c r="AB81" i="5"/>
  <c r="H84" i="5"/>
  <c r="J85" i="5"/>
  <c r="H85" i="5"/>
  <c r="AB89" i="5"/>
  <c r="J92" i="5"/>
  <c r="H92" i="5"/>
  <c r="J93" i="5"/>
  <c r="H93" i="5"/>
  <c r="J96" i="5"/>
  <c r="H96" i="5"/>
  <c r="J97" i="5"/>
  <c r="H97" i="5"/>
  <c r="AB113" i="5"/>
  <c r="R117" i="5"/>
  <c r="AB123" i="5"/>
  <c r="AB145" i="5"/>
  <c r="R149" i="5"/>
  <c r="H150" i="5"/>
  <c r="X153"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J30" i="5"/>
  <c r="AB33" i="5"/>
  <c r="J36" i="5"/>
  <c r="H36" i="5"/>
  <c r="J37" i="5"/>
  <c r="H37" i="5"/>
  <c r="AB41" i="5"/>
  <c r="J44" i="5"/>
  <c r="H44" i="5"/>
  <c r="J45" i="5"/>
  <c r="H45" i="5"/>
  <c r="AB49" i="5"/>
  <c r="J56" i="5"/>
  <c r="H56" i="5"/>
  <c r="J60" i="5"/>
  <c r="H60" i="5"/>
  <c r="J61" i="5"/>
  <c r="H61" i="5"/>
  <c r="J68" i="5"/>
  <c r="H68" i="5"/>
  <c r="J69" i="5"/>
  <c r="H69" i="5"/>
  <c r="J72" i="5"/>
  <c r="H72" i="5"/>
  <c r="J73" i="5"/>
  <c r="H73" i="5"/>
  <c r="AB77" i="5"/>
  <c r="J80" i="5"/>
  <c r="H80" i="5"/>
  <c r="J81" i="5"/>
  <c r="H81" i="5"/>
  <c r="AB85" i="5"/>
  <c r="H89" i="5"/>
  <c r="AB93" i="5"/>
  <c r="AB97" i="5"/>
  <c r="H118" i="5"/>
  <c r="F122" i="5"/>
  <c r="R122" i="5"/>
  <c r="J122" i="5"/>
  <c r="J125" i="5"/>
  <c r="I125" i="5"/>
  <c r="H125" i="5"/>
  <c r="R18" i="5"/>
  <c r="I21" i="5"/>
  <c r="R23" i="5"/>
  <c r="H24" i="5"/>
  <c r="R26"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X471" i="5"/>
  <c r="R499" i="5"/>
  <c r="J499" i="5"/>
  <c r="I499" i="5"/>
  <c r="H499" i="5"/>
  <c r="F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I500" i="5"/>
  <c r="AB510" i="5"/>
  <c r="F514" i="5"/>
  <c r="AB515"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X508"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X723" i="5"/>
  <c r="H726" i="5"/>
  <c r="R726" i="5"/>
  <c r="AB727" i="5"/>
  <c r="R728" i="5"/>
  <c r="H728" i="5"/>
  <c r="S731" i="5"/>
  <c r="H735" i="5"/>
  <c r="J739" i="5"/>
  <c r="I739" i="5"/>
  <c r="F739" i="5"/>
  <c r="H742" i="5"/>
  <c r="R742" i="5"/>
  <c r="AB743" i="5"/>
  <c r="R744" i="5"/>
  <c r="H744" i="5"/>
  <c r="S747" i="5"/>
  <c r="S757" i="5"/>
  <c r="AB759" i="5"/>
  <c r="H765" i="5"/>
  <c r="F765" i="5"/>
  <c r="X765" i="5"/>
  <c r="J765" i="5"/>
  <c r="I765" i="5"/>
  <c r="J771" i="5"/>
  <c r="I771" i="5"/>
  <c r="H771" i="5"/>
  <c r="F771" i="5"/>
  <c r="X771" i="5"/>
  <c r="H781" i="5"/>
  <c r="F781" i="5"/>
  <c r="J781" i="5"/>
  <c r="I781" i="5"/>
  <c r="J787" i="5"/>
  <c r="I787" i="5"/>
  <c r="H787" i="5"/>
  <c r="F787" i="5"/>
  <c r="J815" i="5"/>
  <c r="F815" i="5"/>
  <c r="R815" i="5"/>
  <c r="I815" i="5"/>
  <c r="H815" i="5"/>
  <c r="I850" i="5"/>
  <c r="H850" i="5"/>
  <c r="X850" i="5"/>
  <c r="R850" i="5"/>
  <c r="J850" i="5"/>
  <c r="F850" i="5"/>
  <c r="I548" i="5"/>
  <c r="I552" i="5"/>
  <c r="I560" i="5"/>
  <c r="I564" i="5"/>
  <c r="I568" i="5"/>
  <c r="I572" i="5"/>
  <c r="I584" i="5"/>
  <c r="X598" i="5"/>
  <c r="I600" i="5"/>
  <c r="I604" i="5"/>
  <c r="X610" i="5"/>
  <c r="I612" i="5"/>
  <c r="I616" i="5"/>
  <c r="I620" i="5"/>
  <c r="X622" i="5"/>
  <c r="I624" i="5"/>
  <c r="I628" i="5"/>
  <c r="I636" i="5"/>
  <c r="X646" i="5"/>
  <c r="I652" i="5"/>
  <c r="I656" i="5"/>
  <c r="I660" i="5"/>
  <c r="AB681" i="5"/>
  <c r="S683" i="5"/>
  <c r="AB686" i="5"/>
  <c r="J688" i="5"/>
  <c r="J689" i="5"/>
  <c r="F691" i="5"/>
  <c r="S693" i="5"/>
  <c r="AB697" i="5"/>
  <c r="S699" i="5"/>
  <c r="AB702" i="5"/>
  <c r="J704" i="5"/>
  <c r="J705" i="5"/>
  <c r="F709" i="5"/>
  <c r="J709" i="5"/>
  <c r="I709" i="5"/>
  <c r="AB713" i="5"/>
  <c r="H721" i="5"/>
  <c r="F722" i="5"/>
  <c r="X724" i="5"/>
  <c r="F725" i="5"/>
  <c r="J725" i="5"/>
  <c r="I725" i="5"/>
  <c r="AB729" i="5"/>
  <c r="H737" i="5"/>
  <c r="F741" i="5"/>
  <c r="X741" i="5"/>
  <c r="J741" i="5"/>
  <c r="I741" i="5"/>
  <c r="AB745" i="5"/>
  <c r="S749" i="5"/>
  <c r="J759" i="5"/>
  <c r="I759" i="5"/>
  <c r="H759" i="5"/>
  <c r="F759" i="5"/>
  <c r="X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AB687" i="5"/>
  <c r="F697" i="5"/>
  <c r="I697" i="5"/>
  <c r="J699" i="5"/>
  <c r="I699" i="5"/>
  <c r="X699" i="5"/>
  <c r="AB703" i="5"/>
  <c r="F708" i="5"/>
  <c r="J711" i="5"/>
  <c r="I711" i="5"/>
  <c r="F711" i="5"/>
  <c r="X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X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X747" i="5"/>
  <c r="F753" i="5"/>
  <c r="X753" i="5"/>
  <c r="J753" i="5"/>
  <c r="I753" i="5"/>
  <c r="J755" i="5"/>
  <c r="I755" i="5"/>
  <c r="H755" i="5"/>
  <c r="F755" i="5"/>
  <c r="F756" i="5"/>
  <c r="J763" i="5"/>
  <c r="I763" i="5"/>
  <c r="H763" i="5"/>
  <c r="F763" i="5"/>
  <c r="R769" i="5"/>
  <c r="H773" i="5"/>
  <c r="F773" i="5"/>
  <c r="J773" i="5"/>
  <c r="I773" i="5"/>
  <c r="J779" i="5"/>
  <c r="I779" i="5"/>
  <c r="H779" i="5"/>
  <c r="F779" i="5"/>
  <c r="R785" i="5"/>
  <c r="H789" i="5"/>
  <c r="F789" i="5"/>
  <c r="X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I689" i="5"/>
  <c r="J691" i="5"/>
  <c r="I691" i="5"/>
  <c r="F704" i="5"/>
  <c r="F705" i="5"/>
  <c r="X705" i="5"/>
  <c r="I705" i="5"/>
  <c r="AB707" i="5"/>
  <c r="R708" i="5"/>
  <c r="H708" i="5"/>
  <c r="R713" i="5"/>
  <c r="J719" i="5"/>
  <c r="I719" i="5"/>
  <c r="F719" i="5"/>
  <c r="H722" i="5"/>
  <c r="R722" i="5"/>
  <c r="AB723" i="5"/>
  <c r="R724" i="5"/>
  <c r="H724" i="5"/>
  <c r="R729" i="5"/>
  <c r="J735" i="5"/>
  <c r="I735" i="5"/>
  <c r="F735" i="5"/>
  <c r="X735" i="5"/>
  <c r="AB739" i="5"/>
  <c r="R740" i="5"/>
  <c r="H740" i="5"/>
  <c r="R745" i="5"/>
  <c r="J751" i="5"/>
  <c r="I751" i="5"/>
  <c r="H751" i="5"/>
  <c r="F751" i="5"/>
  <c r="H761" i="5"/>
  <c r="F761" i="5"/>
  <c r="J761" i="5"/>
  <c r="I761" i="5"/>
  <c r="H777" i="5"/>
  <c r="F777" i="5"/>
  <c r="X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3" i="5"/>
  <c r="X844" i="5"/>
  <c r="R844" i="5"/>
  <c r="I844" i="5"/>
  <c r="J851" i="5"/>
  <c r="S865" i="5"/>
  <c r="AB868" i="5"/>
  <c r="AB876" i="5"/>
  <c r="AB877" i="5"/>
  <c r="AB880" i="5"/>
  <c r="S893"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I921" i="5"/>
  <c r="X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R860" i="5"/>
  <c r="I860" i="5"/>
  <c r="H860" i="5"/>
  <c r="F860" i="5"/>
  <c r="R864" i="5"/>
  <c r="J864" i="5"/>
  <c r="I864" i="5"/>
  <c r="F864" i="5"/>
  <c r="AB896" i="5"/>
  <c r="S897" i="5"/>
  <c r="X904" i="5"/>
  <c r="R904" i="5"/>
  <c r="H904" i="5"/>
  <c r="F904" i="5"/>
  <c r="I904" i="5"/>
  <c r="F906" i="5"/>
  <c r="AB912" i="5"/>
  <c r="J921" i="5"/>
  <c r="X924" i="5"/>
  <c r="R924" i="5"/>
  <c r="J924" i="5"/>
  <c r="I924" i="5"/>
  <c r="H924" i="5"/>
  <c r="F924" i="5"/>
  <c r="F929" i="5"/>
  <c r="I937" i="5"/>
  <c r="F937" i="5"/>
  <c r="R937" i="5"/>
  <c r="J937" i="5"/>
  <c r="H937" i="5"/>
  <c r="I945" i="5"/>
  <c r="X945" i="5"/>
  <c r="R945" i="5"/>
  <c r="J945" i="5"/>
  <c r="F945" i="5"/>
  <c r="R962" i="5"/>
  <c r="J962" i="5"/>
  <c r="I962" i="5"/>
  <c r="H962" i="5"/>
  <c r="F962" i="5"/>
  <c r="AB970" i="5"/>
  <c r="J993" i="5"/>
  <c r="I993" i="5"/>
  <c r="H993" i="5"/>
  <c r="X993" i="5"/>
  <c r="F993" i="5"/>
  <c r="R993" i="5"/>
  <c r="J1037" i="5"/>
  <c r="I1037" i="5"/>
  <c r="H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F819" i="5"/>
  <c r="AB821" i="5"/>
  <c r="H826" i="5"/>
  <c r="X826" i="5"/>
  <c r="R826" i="5"/>
  <c r="AB827" i="5"/>
  <c r="R828" i="5"/>
  <c r="I828" i="5"/>
  <c r="J831" i="5"/>
  <c r="I831" i="5"/>
  <c r="X831" i="5"/>
  <c r="X832" i="5"/>
  <c r="R832" i="5"/>
  <c r="I832" i="5"/>
  <c r="R840" i="5"/>
  <c r="I840" i="5"/>
  <c r="F844" i="5"/>
  <c r="R848" i="5"/>
  <c r="I848" i="5"/>
  <c r="AB855" i="5"/>
  <c r="I861" i="5"/>
  <c r="X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X922" i="5"/>
  <c r="AB928" i="5"/>
  <c r="I949" i="5"/>
  <c r="R949" i="5"/>
  <c r="J949" i="5"/>
  <c r="H949" i="5"/>
  <c r="F949" i="5"/>
  <c r="I965" i="5"/>
  <c r="H965" i="5"/>
  <c r="F965" i="5"/>
  <c r="R965" i="5"/>
  <c r="J965" i="5"/>
  <c r="AB969" i="5"/>
  <c r="S969" i="5"/>
  <c r="AB1061" i="5"/>
  <c r="S1061" i="5"/>
  <c r="AB810" i="5"/>
  <c r="H810" i="5"/>
  <c r="AB816" i="5"/>
  <c r="I819" i="5"/>
  <c r="F825" i="5"/>
  <c r="X825" i="5"/>
  <c r="R825" i="5"/>
  <c r="I825" i="5"/>
  <c r="I838" i="5"/>
  <c r="H838" i="5"/>
  <c r="X838" i="5"/>
  <c r="R838" i="5"/>
  <c r="I846" i="5"/>
  <c r="H846" i="5"/>
  <c r="R846" i="5"/>
  <c r="F857" i="5"/>
  <c r="I873" i="5"/>
  <c r="X873" i="5"/>
  <c r="R873" i="5"/>
  <c r="H873" i="5"/>
  <c r="J877" i="5"/>
  <c r="I893" i="5"/>
  <c r="H893" i="5"/>
  <c r="F893" i="5"/>
  <c r="R893" i="5"/>
  <c r="J905" i="5"/>
  <c r="R908" i="5"/>
  <c r="J908" i="5"/>
  <c r="I908" i="5"/>
  <c r="H908" i="5"/>
  <c r="F908" i="5"/>
  <c r="R920" i="5"/>
  <c r="H920" i="5"/>
  <c r="F920" i="5"/>
  <c r="I920" i="5"/>
  <c r="F922" i="5"/>
  <c r="R936" i="5"/>
  <c r="H936" i="5"/>
  <c r="J936" i="5"/>
  <c r="I936" i="5"/>
  <c r="F936" i="5"/>
  <c r="X963" i="5"/>
  <c r="R963" i="5"/>
  <c r="I963" i="5"/>
  <c r="J963" i="5"/>
  <c r="H963" i="5"/>
  <c r="F963" i="5"/>
  <c r="J1101" i="5"/>
  <c r="I1101" i="5"/>
  <c r="H1101" i="5"/>
  <c r="X1101" i="5"/>
  <c r="F1101" i="5"/>
  <c r="R1101" i="5"/>
  <c r="I865" i="5"/>
  <c r="I881" i="5"/>
  <c r="I897" i="5"/>
  <c r="X897" i="5"/>
  <c r="I913" i="5"/>
  <c r="AB934" i="5"/>
  <c r="X951" i="5"/>
  <c r="R951" i="5"/>
  <c r="I951" i="5"/>
  <c r="F959" i="5"/>
  <c r="X975"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X1029" i="5"/>
  <c r="R1029" i="5"/>
  <c r="F1029" i="5"/>
  <c r="R1042" i="5"/>
  <c r="J1042" i="5"/>
  <c r="I1042" i="5"/>
  <c r="H1042" i="5"/>
  <c r="F1042" i="5"/>
  <c r="R1058" i="5"/>
  <c r="J1058" i="5"/>
  <c r="I1058" i="5"/>
  <c r="H1058" i="5"/>
  <c r="F1058" i="5"/>
  <c r="R1090" i="5"/>
  <c r="J1090" i="5"/>
  <c r="I1090" i="5"/>
  <c r="H1090" i="5"/>
  <c r="F1090" i="5"/>
  <c r="X1090" i="5"/>
  <c r="R1106" i="5"/>
  <c r="J1106" i="5"/>
  <c r="I1106" i="5"/>
  <c r="H1106" i="5"/>
  <c r="F1106" i="5"/>
  <c r="J1156" i="5"/>
  <c r="I1156" i="5"/>
  <c r="H1156" i="5"/>
  <c r="F1156" i="5"/>
  <c r="X1156" i="5"/>
  <c r="R1156" i="5"/>
  <c r="H1163" i="5"/>
  <c r="J1163" i="5"/>
  <c r="I1163" i="5"/>
  <c r="F1163" i="5"/>
  <c r="R1163" i="5"/>
  <c r="AB1183" i="5"/>
  <c r="S1183" i="5"/>
  <c r="R862" i="5"/>
  <c r="I862" i="5"/>
  <c r="R878" i="5"/>
  <c r="I878" i="5"/>
  <c r="R894" i="5"/>
  <c r="I894" i="5"/>
  <c r="H897" i="5"/>
  <c r="R910" i="5"/>
  <c r="I910" i="5"/>
  <c r="H913" i="5"/>
  <c r="R926" i="5"/>
  <c r="I926" i="5"/>
  <c r="X939" i="5"/>
  <c r="R939" i="5"/>
  <c r="I939" i="5"/>
  <c r="R943" i="5"/>
  <c r="I943" i="5"/>
  <c r="I948" i="5"/>
  <c r="J953" i="5"/>
  <c r="I957" i="5"/>
  <c r="H957" i="5"/>
  <c r="X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X1227" i="5"/>
  <c r="R1227" i="5"/>
  <c r="J1240" i="5"/>
  <c r="I1240" i="5"/>
  <c r="F1240" i="5"/>
  <c r="X1240" i="5"/>
  <c r="R1240" i="5"/>
  <c r="AB1262" i="5"/>
  <c r="R1513" i="5"/>
  <c r="J1513" i="5"/>
  <c r="H1513" i="5"/>
  <c r="I1513" i="5"/>
  <c r="F1513" i="5"/>
  <c r="I885" i="5"/>
  <c r="X885" i="5"/>
  <c r="I901" i="5"/>
  <c r="I917" i="5"/>
  <c r="I933" i="5"/>
  <c r="X933" i="5"/>
  <c r="S945" i="5"/>
  <c r="I953" i="5"/>
  <c r="H953" i="5"/>
  <c r="R954" i="5"/>
  <c r="J954" i="5"/>
  <c r="I954" i="5"/>
  <c r="R955" i="5"/>
  <c r="I955" i="5"/>
  <c r="J955" i="5"/>
  <c r="J1001" i="5"/>
  <c r="I1001" i="5"/>
  <c r="H1001" i="5"/>
  <c r="R1001" i="5"/>
  <c r="J1013" i="5"/>
  <c r="I1013" i="5"/>
  <c r="H1013" i="5"/>
  <c r="F1013" i="5"/>
  <c r="AB1036" i="5"/>
  <c r="J1041" i="5"/>
  <c r="I1041" i="5"/>
  <c r="H1041" i="5"/>
  <c r="X1041" i="5"/>
  <c r="R1041" i="5"/>
  <c r="F1041" i="5"/>
  <c r="AB1052" i="5"/>
  <c r="J1057" i="5"/>
  <c r="I1057" i="5"/>
  <c r="H1057" i="5"/>
  <c r="R1057" i="5"/>
  <c r="F1057" i="5"/>
  <c r="AB1068" i="5"/>
  <c r="J1073" i="5"/>
  <c r="I1073" i="5"/>
  <c r="H1073" i="5"/>
  <c r="R1073" i="5"/>
  <c r="F1073" i="5"/>
  <c r="AB1084" i="5"/>
  <c r="J1089" i="5"/>
  <c r="I1089" i="5"/>
  <c r="H1089" i="5"/>
  <c r="X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X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X1389"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X1216" i="5"/>
  <c r="H1216" i="5"/>
  <c r="F1221" i="5"/>
  <c r="J1248" i="5"/>
  <c r="I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R1260" i="5"/>
  <c r="J1260" i="5"/>
  <c r="I1260" i="5"/>
  <c r="F1260" i="5"/>
  <c r="R1264" i="5"/>
  <c r="J1264" i="5"/>
  <c r="I1264" i="5"/>
  <c r="F1264" i="5"/>
  <c r="X1264" i="5"/>
  <c r="R1268" i="5"/>
  <c r="J1268" i="5"/>
  <c r="I1268" i="5"/>
  <c r="F1268" i="5"/>
  <c r="R1276" i="5"/>
  <c r="J1276" i="5"/>
  <c r="I1276" i="5"/>
  <c r="F1276" i="5"/>
  <c r="X1276" i="5"/>
  <c r="R1280" i="5"/>
  <c r="J1280" i="5"/>
  <c r="I1280" i="5"/>
  <c r="F1280" i="5"/>
  <c r="R1284" i="5"/>
  <c r="J1284" i="5"/>
  <c r="I1284" i="5"/>
  <c r="F1284" i="5"/>
  <c r="R1288" i="5"/>
  <c r="J1288" i="5"/>
  <c r="I1288" i="5"/>
  <c r="F1288" i="5"/>
  <c r="X1288" i="5"/>
  <c r="R1296" i="5"/>
  <c r="J1296" i="5"/>
  <c r="I1296" i="5"/>
  <c r="F1296" i="5"/>
  <c r="R1300" i="5"/>
  <c r="J1300" i="5"/>
  <c r="I1300" i="5"/>
  <c r="F1300" i="5"/>
  <c r="R1312" i="5"/>
  <c r="J1312" i="5"/>
  <c r="I1312" i="5"/>
  <c r="F1312" i="5"/>
  <c r="X1312" i="5"/>
  <c r="R1316" i="5"/>
  <c r="J1316" i="5"/>
  <c r="I1316" i="5"/>
  <c r="F1316" i="5"/>
  <c r="R1324" i="5"/>
  <c r="J1324" i="5"/>
  <c r="I1324" i="5"/>
  <c r="F1324" i="5"/>
  <c r="X1324" i="5"/>
  <c r="R1328" i="5"/>
  <c r="J1328" i="5"/>
  <c r="I1328" i="5"/>
  <c r="F1328" i="5"/>
  <c r="R1332" i="5"/>
  <c r="J1332" i="5"/>
  <c r="I1332" i="5"/>
  <c r="F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X1149" i="5"/>
  <c r="R1209" i="5"/>
  <c r="J1209" i="5"/>
  <c r="I1209" i="5"/>
  <c r="H1209" i="5"/>
  <c r="F1209" i="5"/>
  <c r="AB1215" i="5"/>
  <c r="S1215"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X1077" i="5"/>
  <c r="R1078" i="5"/>
  <c r="J1078" i="5"/>
  <c r="I1078" i="5"/>
  <c r="J1093" i="5"/>
  <c r="I1093" i="5"/>
  <c r="H1093" i="5"/>
  <c r="R1094" i="5"/>
  <c r="J1094" i="5"/>
  <c r="I1094" i="5"/>
  <c r="J1109" i="5"/>
  <c r="I1109" i="5"/>
  <c r="H1109" i="5"/>
  <c r="R1110" i="5"/>
  <c r="J1125" i="5"/>
  <c r="I1125" i="5"/>
  <c r="H1125" i="5"/>
  <c r="X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X1353" i="5"/>
  <c r="I1353" i="5"/>
  <c r="F1353" i="5"/>
  <c r="S1357" i="5"/>
  <c r="I1363" i="5"/>
  <c r="H1363" i="5"/>
  <c r="F1363" i="5"/>
  <c r="AB1367" i="5"/>
  <c r="AB1387" i="5"/>
  <c r="S1387" i="5"/>
  <c r="I1393" i="5"/>
  <c r="R1393" i="5"/>
  <c r="J1393" i="5"/>
  <c r="H1393" i="5"/>
  <c r="R1396" i="5"/>
  <c r="J1396" i="5"/>
  <c r="X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X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X1210" i="5"/>
  <c r="AB1210" i="5"/>
  <c r="I1241" i="5"/>
  <c r="F1242" i="5"/>
  <c r="AB1242" i="5"/>
  <c r="I1357" i="5"/>
  <c r="H1357" i="5"/>
  <c r="F1357" i="5"/>
  <c r="I1367" i="5"/>
  <c r="H1367" i="5"/>
  <c r="R1367" i="5"/>
  <c r="J1367" i="5"/>
  <c r="S1393" i="5"/>
  <c r="AB1399" i="5"/>
  <c r="S1399" i="5"/>
  <c r="H1408" i="5"/>
  <c r="X1408" i="5"/>
  <c r="F1408" i="5"/>
  <c r="AB1414" i="5"/>
  <c r="H1416" i="5"/>
  <c r="F1416" i="5"/>
  <c r="R1416" i="5"/>
  <c r="J1416" i="5"/>
  <c r="I1416" i="5"/>
  <c r="I1418" i="5"/>
  <c r="J1418" i="5"/>
  <c r="H1418" i="5"/>
  <c r="R1418" i="5"/>
  <c r="F1418" i="5"/>
  <c r="AB1428" i="5"/>
  <c r="S1428" i="5"/>
  <c r="J1462" i="5"/>
  <c r="I1462" i="5"/>
  <c r="R1462" i="5"/>
  <c r="F1462" i="5"/>
  <c r="X1462" i="5"/>
  <c r="AB1473" i="5"/>
  <c r="S1473" i="5"/>
  <c r="J1474" i="5"/>
  <c r="I1474" i="5"/>
  <c r="X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R1412" i="5"/>
  <c r="I1412" i="5"/>
  <c r="F1412" i="5"/>
  <c r="AB1420" i="5"/>
  <c r="S1420" i="5"/>
  <c r="S1434" i="5"/>
  <c r="X1498" i="5"/>
  <c r="J1498" i="5"/>
  <c r="I1498" i="5"/>
  <c r="R1498" i="5"/>
  <c r="H1498" i="5"/>
  <c r="R1509" i="5"/>
  <c r="J1509" i="5"/>
  <c r="H1509" i="5"/>
  <c r="X1509" i="5"/>
  <c r="F1509" i="5"/>
  <c r="AB1532" i="5"/>
  <c r="S1532" i="5"/>
  <c r="S1142" i="5"/>
  <c r="AB1167" i="5"/>
  <c r="F1186" i="5"/>
  <c r="X1186" i="5"/>
  <c r="AB1186" i="5"/>
  <c r="AB1199" i="5"/>
  <c r="F1218" i="5"/>
  <c r="AB1218" i="5"/>
  <c r="AB1231" i="5"/>
  <c r="F1250" i="5"/>
  <c r="AB1250" i="5"/>
  <c r="X1257" i="5"/>
  <c r="R1257" i="5"/>
  <c r="R1261" i="5"/>
  <c r="R1265" i="5"/>
  <c r="X1269" i="5"/>
  <c r="R1269" i="5"/>
  <c r="R1273" i="5"/>
  <c r="R1277" i="5"/>
  <c r="X1281" i="5"/>
  <c r="R1281" i="5"/>
  <c r="R1289" i="5"/>
  <c r="X1293" i="5"/>
  <c r="R1293" i="5"/>
  <c r="R1301" i="5"/>
  <c r="X1305" i="5"/>
  <c r="R1305" i="5"/>
  <c r="R1309" i="5"/>
  <c r="R1321"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S1474" i="5"/>
  <c r="AB1474" i="5"/>
  <c r="H1475" i="5"/>
  <c r="F1479" i="5"/>
  <c r="R1479" i="5"/>
  <c r="H1479" i="5"/>
  <c r="F1482" i="5"/>
  <c r="X1486"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X1365" i="5"/>
  <c r="I1365" i="5"/>
  <c r="AB1375" i="5"/>
  <c r="AB1380" i="5"/>
  <c r="AB1391" i="5"/>
  <c r="AB1396"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AB1423" i="5"/>
  <c r="J1430" i="5"/>
  <c r="X1431" i="5"/>
  <c r="AB1431" i="5"/>
  <c r="AB1439" i="5"/>
  <c r="AB1444" i="5"/>
  <c r="AB1445" i="5"/>
  <c r="H1448" i="5"/>
  <c r="F1448" i="5"/>
  <c r="J1450" i="5"/>
  <c r="I1450" i="5"/>
  <c r="F1467" i="5"/>
  <c r="R1467" i="5"/>
  <c r="AB1476" i="5"/>
  <c r="AB1477" i="5"/>
  <c r="H1480" i="5"/>
  <c r="F1480" i="5"/>
  <c r="X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X1648"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X1414" i="5"/>
  <c r="X1419" i="5"/>
  <c r="AB1419" i="5"/>
  <c r="J1423" i="5"/>
  <c r="AB1427" i="5"/>
  <c r="J1431"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I1524" i="5"/>
  <c r="H1524" i="5"/>
  <c r="F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X1557" i="5"/>
  <c r="R1557" i="5"/>
  <c r="J1557" i="5"/>
  <c r="R1561" i="5"/>
  <c r="J1561" i="5"/>
  <c r="R1565" i="5"/>
  <c r="J1565" i="5"/>
  <c r="X1569" i="5"/>
  <c r="R1569" i="5"/>
  <c r="J1569" i="5"/>
  <c r="R1573" i="5"/>
  <c r="J1573" i="5"/>
  <c r="R1577" i="5"/>
  <c r="X1581" i="5"/>
  <c r="R1581" i="5"/>
  <c r="J1581" i="5"/>
  <c r="R1585" i="5"/>
  <c r="J1585" i="5"/>
  <c r="R1589" i="5"/>
  <c r="J1589" i="5"/>
  <c r="R1597" i="5"/>
  <c r="J1597" i="5"/>
  <c r="R1601" i="5"/>
  <c r="J1601" i="5"/>
  <c r="X1605" i="5"/>
  <c r="R1605" i="5"/>
  <c r="J1605" i="5"/>
  <c r="R1613" i="5"/>
  <c r="J1613" i="5"/>
  <c r="X1617"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X1798" i="5"/>
  <c r="R1798" i="5"/>
  <c r="J1798" i="5"/>
  <c r="I1798" i="5"/>
  <c r="F1802" i="5"/>
  <c r="R1802" i="5"/>
  <c r="J1802" i="5"/>
  <c r="I1802" i="5"/>
  <c r="F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X1827" i="5"/>
  <c r="R1827" i="5"/>
  <c r="J1827" i="5"/>
  <c r="I1827" i="5"/>
  <c r="H1827" i="5"/>
  <c r="J1828" i="5"/>
  <c r="I1828" i="5"/>
  <c r="H1828" i="5"/>
  <c r="F1828" i="5"/>
  <c r="R1871" i="5"/>
  <c r="J1871" i="5"/>
  <c r="I1871" i="5"/>
  <c r="H1871" i="5"/>
  <c r="F1871" i="5"/>
  <c r="R1899" i="5"/>
  <c r="H1899" i="5"/>
  <c r="J1899" i="5"/>
  <c r="I1899" i="5"/>
  <c r="F1899" i="5"/>
  <c r="X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X1785" i="5"/>
  <c r="H1790" i="5"/>
  <c r="H1794" i="5"/>
  <c r="X1797"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F1816" i="5"/>
  <c r="AB1826" i="5"/>
  <c r="R1843" i="5"/>
  <c r="J1843" i="5"/>
  <c r="R1847" i="5"/>
  <c r="J1847" i="5"/>
  <c r="H1847" i="5"/>
  <c r="X1851"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X1887" i="5"/>
  <c r="J1887" i="5"/>
  <c r="R1895" i="5"/>
  <c r="H1895" i="5"/>
  <c r="F1895" i="5"/>
  <c r="J1895" i="5"/>
  <c r="AB1907" i="5"/>
  <c r="R1915" i="5"/>
  <c r="J1915" i="5"/>
  <c r="H1915" i="5"/>
  <c r="I1915" i="5"/>
  <c r="F1915" i="5"/>
  <c r="X1924"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X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X2097" i="5"/>
  <c r="R2097" i="5"/>
  <c r="J2097" i="5"/>
  <c r="H2097" i="5"/>
  <c r="F2097" i="5"/>
  <c r="F2166" i="5"/>
  <c r="R2166" i="5"/>
  <c r="J2166" i="5"/>
  <c r="I2166" i="5"/>
  <c r="H2166" i="5"/>
  <c r="S1876" i="5"/>
  <c r="I1878" i="5"/>
  <c r="F1878" i="5"/>
  <c r="S1884" i="5"/>
  <c r="I1886" i="5"/>
  <c r="F1886" i="5"/>
  <c r="S1892" i="5"/>
  <c r="I1894" i="5"/>
  <c r="F1894" i="5"/>
  <c r="X1894" i="5"/>
  <c r="S1900" i="5"/>
  <c r="I1902" i="5"/>
  <c r="F1902" i="5"/>
  <c r="J1908" i="5"/>
  <c r="X1912" i="5"/>
  <c r="J1912" i="5"/>
  <c r="J1916" i="5"/>
  <c r="J1920" i="5"/>
  <c r="S1933" i="5"/>
  <c r="R1935" i="5"/>
  <c r="J1935" i="5"/>
  <c r="I1935" i="5"/>
  <c r="H1935" i="5"/>
  <c r="AB1942" i="5"/>
  <c r="AB1965" i="5"/>
  <c r="S1965" i="5"/>
  <c r="AB1978" i="5"/>
  <c r="X1983"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X1948" i="5"/>
  <c r="R1948" i="5"/>
  <c r="J1948" i="5"/>
  <c r="X1971"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R2251" i="5"/>
  <c r="F2251" i="5"/>
  <c r="S1860" i="5"/>
  <c r="S1864" i="5"/>
  <c r="S1868" i="5"/>
  <c r="S1872" i="5"/>
  <c r="F1873" i="5"/>
  <c r="X1881" i="5"/>
  <c r="AB1881" i="5"/>
  <c r="AB1889" i="5"/>
  <c r="AB1897" i="5"/>
  <c r="X1905" i="5"/>
  <c r="AB1905" i="5"/>
  <c r="AB1908" i="5"/>
  <c r="AB1912" i="5"/>
  <c r="AB1916" i="5"/>
  <c r="AB1920" i="5"/>
  <c r="S1925" i="5"/>
  <c r="R1927" i="5"/>
  <c r="J1927" i="5"/>
  <c r="I1927" i="5"/>
  <c r="H1927" i="5"/>
  <c r="R1928" i="5"/>
  <c r="J1928" i="5"/>
  <c r="AB1945" i="5"/>
  <c r="X1959" i="5"/>
  <c r="AB1973" i="5"/>
  <c r="S1973" i="5"/>
  <c r="R1991" i="5"/>
  <c r="J1991" i="5"/>
  <c r="I1991" i="5"/>
  <c r="H1991" i="5"/>
  <c r="AB2005" i="5"/>
  <c r="S2005"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AB1874" i="5"/>
  <c r="R1878" i="5"/>
  <c r="X1882" i="5"/>
  <c r="AB1882" i="5"/>
  <c r="H1884" i="5"/>
  <c r="R1886" i="5"/>
  <c r="AB1890" i="5"/>
  <c r="H1892" i="5"/>
  <c r="R1894" i="5"/>
  <c r="R1902" i="5"/>
  <c r="X1906"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X2019" i="5"/>
  <c r="R2019" i="5"/>
  <c r="J2019" i="5"/>
  <c r="I2019" i="5"/>
  <c r="H2019" i="5"/>
  <c r="AB2033" i="5"/>
  <c r="S2033" i="5"/>
  <c r="F2035" i="5"/>
  <c r="AB2046" i="5"/>
  <c r="S2054" i="5"/>
  <c r="X2056" i="5"/>
  <c r="S2062" i="5"/>
  <c r="R2072" i="5"/>
  <c r="J2072" i="5"/>
  <c r="I2072" i="5"/>
  <c r="H2072" i="5"/>
  <c r="AB2082" i="5"/>
  <c r="S2082"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60" i="5"/>
  <c r="X1972" i="5"/>
  <c r="X1984" i="5"/>
  <c r="X1996" i="5"/>
  <c r="X2008" i="5"/>
  <c r="X2020" i="5"/>
  <c r="X2032" i="5"/>
  <c r="R2053" i="5"/>
  <c r="R2061" i="5"/>
  <c r="X2080"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X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X2271"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X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X2248" i="5"/>
  <c r="R2267" i="5"/>
  <c r="R2311" i="5"/>
  <c r="J2311" i="5"/>
  <c r="I2311" i="5"/>
  <c r="H2311" i="5"/>
  <c r="F2311" i="5"/>
  <c r="J2358" i="5"/>
  <c r="H2358" i="5"/>
  <c r="R2358" i="5"/>
  <c r="I2358" i="5"/>
  <c r="F2358" i="5"/>
  <c r="H2118" i="5"/>
  <c r="AB2119" i="5"/>
  <c r="S2119" i="5"/>
  <c r="S2120" i="5"/>
  <c r="F2122" i="5"/>
  <c r="X2122" i="5"/>
  <c r="AB2123" i="5"/>
  <c r="AB2124" i="5"/>
  <c r="H2126" i="5"/>
  <c r="X2128" i="5"/>
  <c r="AB2131" i="5"/>
  <c r="AB2136" i="5"/>
  <c r="R2137" i="5"/>
  <c r="J2137" i="5"/>
  <c r="J2142" i="5"/>
  <c r="I2146" i="5"/>
  <c r="S2158" i="5"/>
  <c r="AB2163" i="5"/>
  <c r="AB2168" i="5"/>
  <c r="X2169" i="5"/>
  <c r="R2169" i="5"/>
  <c r="J2169" i="5"/>
  <c r="J2174" i="5"/>
  <c r="J2178" i="5"/>
  <c r="AB2183" i="5"/>
  <c r="H2190" i="5"/>
  <c r="F2190" i="5"/>
  <c r="S2193" i="5"/>
  <c r="AB2193" i="5"/>
  <c r="S2204" i="5"/>
  <c r="AB2220" i="5"/>
  <c r="AB2242" i="5"/>
  <c r="AB2281" i="5"/>
  <c r="S2312" i="5"/>
  <c r="AB2312" i="5"/>
  <c r="S2130" i="5"/>
  <c r="AB2135" i="5"/>
  <c r="AB2140" i="5"/>
  <c r="R2141" i="5"/>
  <c r="J2141" i="5"/>
  <c r="F2158" i="5"/>
  <c r="X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X2145" i="5"/>
  <c r="R2145" i="5"/>
  <c r="J2145" i="5"/>
  <c r="F2162" i="5"/>
  <c r="S2166" i="5"/>
  <c r="AB2171" i="5"/>
  <c r="AB2176" i="5"/>
  <c r="AB2179" i="5"/>
  <c r="H2186" i="5"/>
  <c r="F2186" i="5"/>
  <c r="H2203" i="5"/>
  <c r="R2203" i="5"/>
  <c r="J2203" i="5"/>
  <c r="I2203" i="5"/>
  <c r="J2204" i="5"/>
  <c r="R2204" i="5"/>
  <c r="I2204" i="5"/>
  <c r="H2204" i="5"/>
  <c r="F2204" i="5"/>
  <c r="S2209" i="5"/>
  <c r="AB2209" i="5"/>
  <c r="I2223" i="5"/>
  <c r="H2223" i="5"/>
  <c r="X2223" i="5"/>
  <c r="J2223" i="5"/>
  <c r="F2223" i="5"/>
  <c r="AB2234" i="5"/>
  <c r="J2239" i="5"/>
  <c r="I2239" i="5"/>
  <c r="H2239" i="5"/>
  <c r="R2240" i="5"/>
  <c r="J2240" i="5"/>
  <c r="I2240" i="5"/>
  <c r="F2240" i="5"/>
  <c r="AB2276" i="5"/>
  <c r="S2276" i="5"/>
  <c r="R2285" i="5"/>
  <c r="J2285" i="5"/>
  <c r="I2285" i="5"/>
  <c r="H2285" i="5"/>
  <c r="F2285" i="5"/>
  <c r="J2177" i="5"/>
  <c r="J2185" i="5"/>
  <c r="J2189" i="5"/>
  <c r="AB2199" i="5"/>
  <c r="X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X2307" i="5"/>
  <c r="J2307" i="5"/>
  <c r="F2307" i="5"/>
  <c r="I2307" i="5"/>
  <c r="H2307" i="5"/>
  <c r="I2312" i="5"/>
  <c r="H2312" i="5"/>
  <c r="R2312" i="5"/>
  <c r="J2312" i="5"/>
  <c r="F2312" i="5"/>
  <c r="R2322" i="5"/>
  <c r="F2322" i="5"/>
  <c r="J2322" i="5"/>
  <c r="I2322" i="5"/>
  <c r="H2322" i="5"/>
  <c r="R2349" i="5"/>
  <c r="J2349" i="5"/>
  <c r="I2349" i="5"/>
  <c r="H2349" i="5"/>
  <c r="F2349" i="5"/>
  <c r="X2349" i="5"/>
  <c r="F2194" i="5"/>
  <c r="R2194" i="5"/>
  <c r="X2194" i="5"/>
  <c r="F2199" i="5"/>
  <c r="F2202" i="5"/>
  <c r="R2202" i="5"/>
  <c r="F2207" i="5"/>
  <c r="F2210" i="5"/>
  <c r="R2210" i="5"/>
  <c r="F2218" i="5"/>
  <c r="R2218" i="5"/>
  <c r="AB2224" i="5"/>
  <c r="I2225" i="5"/>
  <c r="AB2231" i="5"/>
  <c r="AB2243" i="5"/>
  <c r="AB2254" i="5"/>
  <c r="R2260" i="5"/>
  <c r="J2260" i="5"/>
  <c r="I2260" i="5"/>
  <c r="AB2269" i="5"/>
  <c r="AB2285" i="5"/>
  <c r="X2295" i="5"/>
  <c r="R2295" i="5"/>
  <c r="J2295" i="5"/>
  <c r="I2295" i="5"/>
  <c r="H2295" i="5"/>
  <c r="F2299" i="5"/>
  <c r="R2299" i="5"/>
  <c r="J2299" i="5"/>
  <c r="I2299" i="5"/>
  <c r="R2307" i="5"/>
  <c r="S2225" i="5"/>
  <c r="X2236" i="5"/>
  <c r="AB2239" i="5"/>
  <c r="AB2250" i="5"/>
  <c r="R2256" i="5"/>
  <c r="J2256" i="5"/>
  <c r="I225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X2277" i="5"/>
  <c r="J2277" i="5"/>
  <c r="H2277" i="5"/>
  <c r="I2288" i="5"/>
  <c r="R2288" i="5"/>
  <c r="J2288" i="5"/>
  <c r="H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X2313" i="5"/>
  <c r="S2319" i="5"/>
  <c r="AB2348" i="5"/>
  <c r="F2360" i="5"/>
  <c r="R2360" i="5"/>
  <c r="J2360" i="5"/>
  <c r="I2360" i="5"/>
  <c r="H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302" i="5"/>
  <c r="R2302" i="5"/>
  <c r="H2302" i="5"/>
  <c r="X2308"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X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X2476" i="5"/>
  <c r="AB2487" i="5"/>
  <c r="S2487" i="5"/>
  <c r="S2496" i="5"/>
  <c r="F2382" i="5"/>
  <c r="F2390" i="5"/>
  <c r="AB2432" i="5"/>
  <c r="F2456" i="5"/>
  <c r="H2482" i="5"/>
  <c r="I2482" i="5"/>
  <c r="F2482" i="5"/>
  <c r="X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B22" i="6"/>
  <c r="G22" i="6" s="1"/>
  <c r="F2442" i="5"/>
  <c r="J2442" i="5"/>
  <c r="I2442" i="5"/>
  <c r="H2442" i="5"/>
  <c r="AB2460" i="5"/>
  <c r="F2497" i="5"/>
  <c r="R2497" i="5"/>
  <c r="J2497" i="5"/>
  <c r="I2497" i="5"/>
  <c r="H2497" i="5"/>
  <c r="S2501" i="5"/>
  <c r="F64" i="6"/>
  <c r="G5" i="6"/>
  <c r="H5" i="6" s="1"/>
  <c r="D5" i="6" s="1"/>
  <c r="X2433"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D9" i="6"/>
  <c r="G15" i="6"/>
  <c r="H15" i="6" s="1"/>
  <c r="AB2447" i="5"/>
  <c r="S2447" i="5"/>
  <c r="F2458" i="5"/>
  <c r="X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X2481" i="5"/>
  <c r="R2492" i="5"/>
  <c r="J2492" i="5"/>
  <c r="S2504" i="5"/>
  <c r="S2477" i="5"/>
  <c r="AB2482" i="5"/>
  <c r="B21" i="6"/>
  <c r="G21" i="6" s="1"/>
  <c r="G16" i="6"/>
  <c r="H16" i="6" s="1"/>
  <c r="A38" i="2"/>
  <c r="J4" i="5"/>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B34" i="4" s="1"/>
  <c r="A21"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A4" i="5"/>
  <c r="I4" i="5"/>
  <c r="I14" i="6"/>
  <c r="I15" i="6"/>
  <c r="I16" i="6"/>
  <c r="I17" i="6"/>
  <c r="J24" i="6"/>
  <c r="I25" i="6"/>
  <c r="J36" i="6"/>
  <c r="I37" i="6"/>
  <c r="J44" i="6"/>
  <c r="I45" i="6"/>
  <c r="J52" i="6"/>
  <c r="J62" i="6"/>
  <c r="I63" i="6"/>
  <c r="I64" i="6"/>
  <c r="J65" i="6"/>
  <c r="I66" i="6"/>
  <c r="B60" i="1"/>
  <c r="F4" i="8"/>
  <c r="H4" i="8"/>
  <c r="I4" i="8"/>
  <c r="C4" i="8"/>
  <c r="S150" i="5"/>
  <c r="S491" i="5"/>
  <c r="S511" i="5"/>
  <c r="S147" i="5"/>
  <c r="S193" i="5"/>
  <c r="S203" i="5"/>
  <c r="S167" i="5"/>
  <c r="S247" i="5"/>
  <c r="S344" i="5"/>
  <c r="S397" i="5"/>
  <c r="S401" i="5"/>
  <c r="S409" i="5"/>
  <c r="S372" i="5"/>
  <c r="S437" i="5"/>
  <c r="S428" i="5"/>
  <c r="S452" i="5"/>
  <c r="S548" i="5"/>
  <c r="S377" i="5"/>
  <c r="S349" i="5"/>
  <c r="S539" i="5"/>
  <c r="S169" i="5"/>
  <c r="S123" i="5"/>
  <c r="S177" i="5"/>
  <c r="S361" i="5"/>
  <c r="S97" i="5"/>
  <c r="S219" i="5"/>
  <c r="S295" i="5"/>
  <c r="S417" i="5"/>
  <c r="S432" i="5"/>
  <c r="S560" i="5"/>
  <c r="S510" i="5"/>
  <c r="S106" i="5"/>
  <c r="S341" i="5"/>
  <c r="S161" i="5"/>
  <c r="S171" i="5"/>
  <c r="S113" i="5"/>
  <c r="S145" i="5"/>
  <c r="S135" i="5"/>
  <c r="S267" i="5"/>
  <c r="S275" i="5"/>
  <c r="S388" i="5"/>
  <c r="S429" i="5"/>
  <c r="S449" i="5"/>
  <c r="S457" i="5"/>
  <c r="S436" i="5"/>
  <c r="S190" i="5"/>
  <c r="S229" i="5"/>
  <c r="S237" i="5"/>
  <c r="S225" i="5"/>
  <c r="S179" i="5"/>
  <c r="S105" i="5"/>
  <c r="S137" i="5"/>
  <c r="S159" i="5"/>
  <c r="S119" i="5"/>
  <c r="S183" i="5"/>
  <c r="S131" i="5"/>
  <c r="S19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143" i="5"/>
  <c r="S175" i="5"/>
  <c r="S155" i="5"/>
  <c r="S157" i="5"/>
  <c r="S364" i="5"/>
  <c r="S304" i="5"/>
  <c r="S392" i="5"/>
  <c r="S348" i="5"/>
  <c r="S433" i="5"/>
  <c r="S444" i="5"/>
  <c r="S584" i="5"/>
  <c r="S99" i="5"/>
  <c r="S235" i="5"/>
  <c r="S271" i="5"/>
  <c r="S291" i="5"/>
  <c r="S396" i="5"/>
  <c r="S400" i="5"/>
  <c r="S405" i="5"/>
  <c r="S413" i="5"/>
  <c r="S453" i="5"/>
  <c r="S420" i="5"/>
  <c r="S448" i="5"/>
  <c r="S210" i="5"/>
  <c r="S125" i="5"/>
  <c r="S385" i="5"/>
  <c r="S227" i="5"/>
  <c r="S255" i="5"/>
  <c r="S263" i="5"/>
  <c r="S283" i="5"/>
  <c r="S393" i="5"/>
  <c r="S380" i="5"/>
  <c r="S425" i="5"/>
  <c r="S445" i="5"/>
  <c r="S424" i="5"/>
  <c r="S470" i="5"/>
  <c r="S461" i="5"/>
  <c r="S494" i="5"/>
  <c r="R2165" i="5"/>
  <c r="I1967" i="5"/>
  <c r="J2069" i="5"/>
  <c r="I2069" i="5"/>
  <c r="J1967" i="5"/>
  <c r="I987" i="5"/>
  <c r="H650" i="5"/>
  <c r="X2044" i="5"/>
  <c r="R2044" i="5"/>
  <c r="R1967" i="5"/>
  <c r="F290" i="5"/>
  <c r="H987" i="5"/>
  <c r="H1959" i="5"/>
  <c r="R987" i="5"/>
  <c r="R2069" i="5"/>
  <c r="I1959" i="5"/>
  <c r="H2069" i="5"/>
  <c r="J1959" i="5"/>
  <c r="R1959" i="5"/>
  <c r="X1198" i="5"/>
  <c r="I678" i="5"/>
  <c r="H678" i="5"/>
  <c r="J987" i="5"/>
  <c r="S606" i="5"/>
  <c r="S610" i="5"/>
  <c r="X520" i="5"/>
  <c r="X363" i="5"/>
  <c r="X322" i="5"/>
  <c r="X226" i="5"/>
  <c r="S598" i="5"/>
  <c r="X550" i="5"/>
  <c r="X376" i="5"/>
  <c r="X165" i="5"/>
  <c r="X483" i="5"/>
  <c r="X310" i="5"/>
  <c r="X514" i="5"/>
  <c r="X555" i="5"/>
  <c r="X387" i="5"/>
  <c r="S532" i="5"/>
  <c r="S356" i="5"/>
  <c r="X154" i="5"/>
  <c r="X214" i="5"/>
  <c r="X174" i="5"/>
  <c r="S343" i="5"/>
  <c r="X333" i="5"/>
  <c r="X142" i="5"/>
  <c r="X202" i="5"/>
  <c r="X369" i="5"/>
  <c r="X315" i="5"/>
  <c r="S315" i="5"/>
  <c r="X327" i="5"/>
  <c r="X118" i="5"/>
  <c r="X357" i="5"/>
  <c r="S357" i="5"/>
  <c r="X130" i="5"/>
  <c r="S383" i="5"/>
  <c r="X250" i="5"/>
  <c r="X345" i="5"/>
  <c r="X285" i="5"/>
  <c r="X321" i="5"/>
  <c r="X249" i="5"/>
  <c r="X309"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X1593" i="5"/>
  <c r="R1051" i="5"/>
  <c r="R1015" i="5"/>
  <c r="I1039" i="5"/>
  <c r="F1320" i="5"/>
  <c r="R852" i="5"/>
  <c r="F1947" i="5"/>
  <c r="H1947" i="5"/>
  <c r="X1426" i="5"/>
  <c r="I1381" i="5"/>
  <c r="J463" i="5"/>
  <c r="I1947" i="5"/>
  <c r="R1665" i="5"/>
  <c r="H463" i="5"/>
  <c r="J1947" i="5"/>
  <c r="J1438" i="5"/>
  <c r="F1158" i="5"/>
  <c r="R1947" i="5"/>
  <c r="J1665" i="5"/>
  <c r="J1426" i="5"/>
  <c r="R262" i="5"/>
  <c r="I2363" i="5"/>
  <c r="I872" i="5"/>
  <c r="I463" i="5"/>
  <c r="R574" i="5"/>
  <c r="I2480" i="5"/>
  <c r="X1947" i="5"/>
  <c r="R1325" i="5"/>
  <c r="H1158" i="5"/>
  <c r="F872" i="5"/>
  <c r="H297"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R403" i="5"/>
  <c r="H2317" i="5"/>
  <c r="F799" i="5"/>
  <c r="F775" i="5"/>
  <c r="F2363" i="5"/>
  <c r="H799" i="5"/>
  <c r="H775" i="5"/>
  <c r="J391" i="5"/>
  <c r="H2363" i="5"/>
  <c r="I2317" i="5"/>
  <c r="F1786" i="5"/>
  <c r="F942" i="5"/>
  <c r="I799" i="5"/>
  <c r="I775" i="5"/>
  <c r="J2016" i="5"/>
  <c r="J1724" i="5"/>
  <c r="X168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29" i="5"/>
  <c r="I1095" i="5"/>
  <c r="R808" i="5"/>
  <c r="J239" i="5"/>
  <c r="J2133" i="5"/>
  <c r="J2161" i="5"/>
  <c r="I1716" i="5"/>
  <c r="H1426" i="5"/>
  <c r="H1329" i="5"/>
  <c r="I608" i="5"/>
  <c r="F808" i="5"/>
  <c r="J314" i="5"/>
  <c r="H239" i="5"/>
  <c r="R2133" i="5"/>
  <c r="R2161" i="5"/>
  <c r="F1919" i="5"/>
  <c r="J1716" i="5"/>
  <c r="R1067" i="5"/>
  <c r="J1145" i="5"/>
  <c r="H883" i="5"/>
  <c r="H447" i="5"/>
  <c r="I808" i="5"/>
  <c r="F175" i="5"/>
  <c r="X2133"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H1652" i="5"/>
  <c r="I1644" i="5"/>
  <c r="H942" i="5"/>
  <c r="I720" i="5"/>
  <c r="R2181" i="5"/>
  <c r="I2164" i="5"/>
  <c r="X2092" i="5"/>
  <c r="R1668" i="5"/>
  <c r="F1708" i="5"/>
  <c r="X1660"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409" i="5"/>
  <c r="I2116" i="5"/>
  <c r="R1774" i="5"/>
  <c r="R1140" i="5"/>
  <c r="H869" i="5"/>
  <c r="R754" i="5"/>
  <c r="J439" i="5"/>
  <c r="J411" i="5"/>
  <c r="J293" i="5"/>
  <c r="H277" i="5"/>
  <c r="J2116" i="5"/>
  <c r="I1855" i="5"/>
  <c r="H1774" i="5"/>
  <c r="H1811" i="5"/>
  <c r="X1774" i="5"/>
  <c r="R979" i="5"/>
  <c r="F852" i="5"/>
  <c r="F817" i="5"/>
  <c r="I580" i="5"/>
  <c r="H293" i="5"/>
  <c r="R2116" i="5"/>
  <c r="H1855" i="5"/>
  <c r="I1811" i="5"/>
  <c r="F1774" i="5"/>
  <c r="X730"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R87" i="5"/>
  <c r="J1842" i="5"/>
  <c r="H1696" i="5"/>
  <c r="X1317" i="5"/>
  <c r="J1086" i="5"/>
  <c r="I524" i="5"/>
  <c r="R439" i="5"/>
  <c r="I293" i="5"/>
  <c r="J87" i="5"/>
  <c r="B41" i="6"/>
  <c r="G41" i="6" s="1"/>
  <c r="B31" i="6"/>
  <c r="G31" i="6" s="1"/>
  <c r="J306" i="5"/>
  <c r="J2417" i="5"/>
  <c r="J2160" i="5"/>
  <c r="F1876" i="5"/>
  <c r="R1770" i="5"/>
  <c r="R1700" i="5"/>
  <c r="I1696" i="5"/>
  <c r="I1672" i="5"/>
  <c r="F1126" i="5"/>
  <c r="F875" i="5"/>
  <c r="R888" i="5"/>
  <c r="F783" i="5"/>
  <c r="R757" i="5"/>
  <c r="I588" i="5"/>
  <c r="R431" i="5"/>
  <c r="J435" i="5"/>
  <c r="F102" i="5"/>
  <c r="X2325"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X2301" i="5"/>
  <c r="I1801" i="5"/>
  <c r="J1664" i="5"/>
  <c r="I1712" i="5"/>
  <c r="J1352" i="5"/>
  <c r="I1292" i="5"/>
  <c r="R875" i="5"/>
  <c r="R738" i="5"/>
  <c r="I717" i="5"/>
  <c r="R718" i="5"/>
  <c r="F757" i="5"/>
  <c r="I306" i="5"/>
  <c r="H189" i="5"/>
  <c r="F189" i="5"/>
  <c r="R207" i="5"/>
  <c r="F281" i="5"/>
  <c r="X1510" i="5"/>
  <c r="F1190" i="5"/>
  <c r="I983" i="5"/>
  <c r="J1292" i="5"/>
  <c r="F749" i="5"/>
  <c r="J717" i="5"/>
  <c r="H640" i="5"/>
  <c r="H588" i="5"/>
  <c r="R435" i="5"/>
  <c r="H431" i="5"/>
  <c r="I281" i="5"/>
  <c r="I189" i="5"/>
  <c r="F2061" i="5"/>
  <c r="H556" i="5"/>
  <c r="H2197" i="5"/>
  <c r="F2405" i="5"/>
  <c r="F2386" i="5"/>
  <c r="R2289" i="5"/>
  <c r="R2160" i="5"/>
  <c r="I2100" i="5"/>
  <c r="R2035" i="5"/>
  <c r="X1876" i="5"/>
  <c r="I1867" i="5"/>
  <c r="I1145" i="5"/>
  <c r="J1074" i="5"/>
  <c r="R794" i="5"/>
  <c r="I634" i="5"/>
  <c r="H670" i="5"/>
  <c r="X634" i="5"/>
  <c r="F1940" i="5"/>
  <c r="F2289" i="5"/>
  <c r="F2154" i="5"/>
  <c r="J2100" i="5"/>
  <c r="J1940" i="5"/>
  <c r="J1867" i="5"/>
  <c r="I176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I1786" i="5"/>
  <c r="J1471" i="5"/>
  <c r="I1131" i="5"/>
  <c r="I1115" i="5"/>
  <c r="I1304" i="5"/>
  <c r="R1145" i="5"/>
  <c r="X814" i="5"/>
  <c r="H634" i="5"/>
  <c r="R423" i="5"/>
  <c r="I2289" i="5"/>
  <c r="J1435" i="5"/>
  <c r="I1435" i="5"/>
  <c r="H1435" i="5"/>
  <c r="R2405" i="5"/>
  <c r="H2386" i="5"/>
  <c r="J2180" i="5"/>
  <c r="J1952" i="5"/>
  <c r="J1786" i="5"/>
  <c r="J1304" i="5"/>
  <c r="J423" i="5"/>
  <c r="R303" i="5"/>
  <c r="F330" i="5"/>
  <c r="H379" i="5"/>
  <c r="J330" i="5"/>
  <c r="R71" i="5"/>
  <c r="F2381"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2205" i="5"/>
  <c r="X640" i="5"/>
  <c r="R640" i="5"/>
  <c r="J1067" i="5"/>
  <c r="H1067" i="5"/>
  <c r="R672" i="5"/>
  <c r="H175" i="5"/>
  <c r="R175" i="5"/>
  <c r="J175" i="5"/>
  <c r="H808" i="5"/>
  <c r="J808" i="5"/>
  <c r="X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H710" i="5"/>
  <c r="J407" i="5"/>
  <c r="H1526" i="5"/>
  <c r="R1526" i="5"/>
  <c r="F580" i="5"/>
  <c r="H836" i="5"/>
  <c r="J836" i="5"/>
  <c r="R1158" i="5"/>
  <c r="J1158" i="5"/>
  <c r="I1158" i="5"/>
  <c r="H215" i="5"/>
  <c r="I215" i="5"/>
  <c r="F215" i="5"/>
  <c r="R931" i="5"/>
  <c r="R1138" i="5"/>
  <c r="X867" i="5"/>
  <c r="I679" i="5"/>
  <c r="J427" i="5"/>
  <c r="F2265" i="5"/>
  <c r="X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I2334" i="5"/>
  <c r="J2334" i="5"/>
  <c r="H2334" i="5"/>
  <c r="F2334" i="5"/>
  <c r="I2161" i="5"/>
  <c r="H2161" i="5"/>
  <c r="F2161" i="5"/>
  <c r="R1876" i="5"/>
  <c r="I1876" i="5"/>
  <c r="H1936" i="5"/>
  <c r="I1936" i="5"/>
  <c r="F1697" i="5"/>
  <c r="I1697" i="5"/>
  <c r="H1697" i="5"/>
  <c r="X1713"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X2284" i="5"/>
  <c r="F2180"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F1015" i="5"/>
  <c r="J1015" i="5"/>
  <c r="H1015" i="5"/>
  <c r="J883" i="5"/>
  <c r="H750" i="5"/>
  <c r="I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X1641" i="5"/>
  <c r="F1641" i="5"/>
  <c r="I1641" i="5"/>
  <c r="H1641" i="5"/>
  <c r="J1754" i="5"/>
  <c r="H1754" i="5"/>
  <c r="R1510" i="5"/>
  <c r="H1510" i="5"/>
  <c r="F1510" i="5"/>
  <c r="J1079" i="5"/>
  <c r="H1079" i="5"/>
  <c r="F1079" i="5"/>
  <c r="X1107"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F2232" i="5"/>
  <c r="F2454" i="5"/>
  <c r="H2454" i="5"/>
  <c r="I2454" i="5"/>
  <c r="X2116" i="5"/>
  <c r="F2318" i="5"/>
  <c r="I2318" i="5"/>
  <c r="H2318" i="5"/>
  <c r="F2077" i="5"/>
  <c r="J1941" i="5"/>
  <c r="I1941" i="5"/>
  <c r="H1941" i="5"/>
  <c r="F1941" i="5"/>
  <c r="X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X2164" i="5"/>
  <c r="X1725" i="5"/>
  <c r="I1725" i="5"/>
  <c r="H1725" i="5"/>
  <c r="F1725" i="5"/>
  <c r="I1430" i="5"/>
  <c r="H1430" i="5"/>
  <c r="F1430" i="5"/>
  <c r="R1430" i="5"/>
  <c r="I1693" i="5"/>
  <c r="H1693" i="5"/>
  <c r="F1693" i="5"/>
  <c r="J1329" i="5"/>
  <c r="I1329" i="5"/>
  <c r="F1329" i="5"/>
  <c r="X1095"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X1701"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718" i="5"/>
  <c r="J983" i="5"/>
  <c r="H983" i="5"/>
  <c r="F983" i="5"/>
  <c r="H766" i="5"/>
  <c r="J766" i="5"/>
  <c r="I766" i="5"/>
  <c r="F766" i="5"/>
  <c r="X766" i="5"/>
  <c r="H496" i="5"/>
  <c r="F496" i="5"/>
  <c r="R496" i="5"/>
  <c r="J496" i="5"/>
  <c r="H303" i="5"/>
  <c r="I431" i="5"/>
  <c r="F431" i="5"/>
  <c r="I427" i="5"/>
  <c r="F427" i="5"/>
  <c r="F2426" i="5"/>
  <c r="R2426" i="5"/>
  <c r="J2426" i="5"/>
  <c r="I2426" i="5"/>
  <c r="H2426" i="5"/>
  <c r="F2446" i="5"/>
  <c r="H2446" i="5"/>
  <c r="X2446" i="5"/>
  <c r="J2446" i="5"/>
  <c r="I2446" i="5"/>
  <c r="R2446" i="5"/>
  <c r="J2504" i="5"/>
  <c r="I2504" i="5"/>
  <c r="H2504" i="5"/>
  <c r="R2504" i="5"/>
  <c r="F2504" i="5"/>
  <c r="F2434" i="5"/>
  <c r="R2434" i="5"/>
  <c r="J2434" i="5"/>
  <c r="I2434" i="5"/>
  <c r="H2434" i="5"/>
  <c r="X2434" i="5"/>
  <c r="H2459" i="5"/>
  <c r="R2459" i="5"/>
  <c r="J2459" i="5"/>
  <c r="I2459" i="5"/>
  <c r="F2459" i="5"/>
  <c r="I2399" i="5"/>
  <c r="H2399" i="5"/>
  <c r="F2399" i="5"/>
  <c r="R2399" i="5"/>
  <c r="J2399" i="5"/>
  <c r="J2392" i="5"/>
  <c r="I2392" i="5"/>
  <c r="R2392" i="5"/>
  <c r="H2392" i="5"/>
  <c r="F2392" i="5"/>
  <c r="X2392" i="5"/>
  <c r="H2369" i="5"/>
  <c r="F2369" i="5"/>
  <c r="J2369" i="5"/>
  <c r="I2369" i="5"/>
  <c r="R2369" i="5"/>
  <c r="H2383" i="5"/>
  <c r="J2383" i="5"/>
  <c r="R2383" i="5"/>
  <c r="I2383" i="5"/>
  <c r="F2383" i="5"/>
  <c r="F2319" i="5"/>
  <c r="X2319" i="5"/>
  <c r="I2319" i="5"/>
  <c r="J2319" i="5"/>
  <c r="H2319" i="5"/>
  <c r="R2319" i="5"/>
  <c r="R2279" i="5"/>
  <c r="F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F2206" i="5"/>
  <c r="R2206" i="5"/>
  <c r="J2206" i="5"/>
  <c r="I2206" i="5"/>
  <c r="H2206" i="5"/>
  <c r="X2206" i="5"/>
  <c r="F2198" i="5"/>
  <c r="R2198" i="5"/>
  <c r="J2198" i="5"/>
  <c r="I2198" i="5"/>
  <c r="H2198" i="5"/>
  <c r="J2179" i="5"/>
  <c r="I2179" i="5"/>
  <c r="H2179" i="5"/>
  <c r="F2179" i="5"/>
  <c r="R2179" i="5"/>
  <c r="F2066" i="5"/>
  <c r="R2066" i="5"/>
  <c r="J2066" i="5"/>
  <c r="I2066" i="5"/>
  <c r="H2066" i="5"/>
  <c r="R2176" i="5"/>
  <c r="J2176" i="5"/>
  <c r="I2176" i="5"/>
  <c r="H2176" i="5"/>
  <c r="F2176" i="5"/>
  <c r="X2176" i="5"/>
  <c r="I2063" i="5"/>
  <c r="H2063" i="5"/>
  <c r="F2063" i="5"/>
  <c r="R2063" i="5"/>
  <c r="J2063" i="5"/>
  <c r="J2115" i="5"/>
  <c r="I2115" i="5"/>
  <c r="H2115" i="5"/>
  <c r="F2115" i="5"/>
  <c r="R2115" i="5"/>
  <c r="X2115" i="5"/>
  <c r="I2171" i="5"/>
  <c r="H2171" i="5"/>
  <c r="F2171" i="5"/>
  <c r="R2171" i="5"/>
  <c r="J2171" i="5"/>
  <c r="I1926" i="5"/>
  <c r="H1926" i="5"/>
  <c r="F1926" i="5"/>
  <c r="R1926" i="5"/>
  <c r="J1926" i="5"/>
  <c r="R2038" i="5"/>
  <c r="J2038" i="5"/>
  <c r="I2038" i="5"/>
  <c r="H2038" i="5"/>
  <c r="F2038" i="5"/>
  <c r="X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X1845" i="5"/>
  <c r="R1978" i="5"/>
  <c r="J1978" i="5"/>
  <c r="I1978" i="5"/>
  <c r="H1978" i="5"/>
  <c r="F1978" i="5"/>
  <c r="X1978" i="5"/>
  <c r="R2046" i="5"/>
  <c r="J2046" i="5"/>
  <c r="I2046" i="5"/>
  <c r="H2046" i="5"/>
  <c r="F2046" i="5"/>
  <c r="H1783" i="5"/>
  <c r="F1783" i="5"/>
  <c r="R1783" i="5"/>
  <c r="J1783" i="5"/>
  <c r="I1783" i="5"/>
  <c r="R1826" i="5"/>
  <c r="I1826" i="5"/>
  <c r="H1826" i="5"/>
  <c r="F1826" i="5"/>
  <c r="J1826" i="5"/>
  <c r="I1833" i="5"/>
  <c r="R1833" i="5"/>
  <c r="J1833" i="5"/>
  <c r="H1833" i="5"/>
  <c r="F1833" i="5"/>
  <c r="X1833" i="5"/>
  <c r="I1914" i="5"/>
  <c r="H1914" i="5"/>
  <c r="F1914" i="5"/>
  <c r="R1914" i="5"/>
  <c r="J1914" i="5"/>
  <c r="R1737" i="5"/>
  <c r="H1737" i="5"/>
  <c r="F1737" i="5"/>
  <c r="X1737" i="5"/>
  <c r="J1737" i="5"/>
  <c r="I1737" i="5"/>
  <c r="F1550" i="5"/>
  <c r="H1550" i="5"/>
  <c r="R1550" i="5"/>
  <c r="J1550" i="5"/>
  <c r="I1550" i="5"/>
  <c r="R1747" i="5"/>
  <c r="J1747" i="5"/>
  <c r="I1747" i="5"/>
  <c r="H1747" i="5"/>
  <c r="F1747" i="5"/>
  <c r="R1671" i="5"/>
  <c r="J1671" i="5"/>
  <c r="I1671" i="5"/>
  <c r="H1671" i="5"/>
  <c r="F1671" i="5"/>
  <c r="X1671" i="5"/>
  <c r="R1552" i="5"/>
  <c r="J1552" i="5"/>
  <c r="H1552" i="5"/>
  <c r="I1552" i="5"/>
  <c r="X1552" i="5"/>
  <c r="F1552" i="5"/>
  <c r="R1667" i="5"/>
  <c r="J1667" i="5"/>
  <c r="I1667" i="5"/>
  <c r="H1667" i="5"/>
  <c r="F1667" i="5"/>
  <c r="I1825" i="5"/>
  <c r="R1825" i="5"/>
  <c r="J1825" i="5"/>
  <c r="H1825" i="5"/>
  <c r="F1825" i="5"/>
  <c r="R1655" i="5"/>
  <c r="J1655" i="5"/>
  <c r="I1655" i="5"/>
  <c r="H1655" i="5"/>
  <c r="F1655" i="5"/>
  <c r="J1413" i="5"/>
  <c r="I1413" i="5"/>
  <c r="H1413" i="5"/>
  <c r="R1413" i="5"/>
  <c r="F1413" i="5"/>
  <c r="X1413" i="5"/>
  <c r="I1615" i="5"/>
  <c r="H1615" i="5"/>
  <c r="F1615" i="5"/>
  <c r="R1615" i="5"/>
  <c r="J1615" i="5"/>
  <c r="I1583" i="5"/>
  <c r="H1583" i="5"/>
  <c r="F1583" i="5"/>
  <c r="R1583" i="5"/>
  <c r="J1583" i="5"/>
  <c r="R1346" i="5"/>
  <c r="I1346" i="5"/>
  <c r="H1346" i="5"/>
  <c r="J1346" i="5"/>
  <c r="F1346" i="5"/>
  <c r="H1476" i="5"/>
  <c r="F1476" i="5"/>
  <c r="X1476" i="5"/>
  <c r="J1476" i="5"/>
  <c r="I1476" i="5"/>
  <c r="R1476" i="5"/>
  <c r="F1394" i="5"/>
  <c r="R1394" i="5"/>
  <c r="I1394" i="5"/>
  <c r="H1394" i="5"/>
  <c r="J1394" i="5"/>
  <c r="R1604" i="5"/>
  <c r="J1604" i="5"/>
  <c r="I1604" i="5"/>
  <c r="H1604" i="5"/>
  <c r="F1604" i="5"/>
  <c r="R1687" i="5"/>
  <c r="J1687" i="5"/>
  <c r="I1687" i="5"/>
  <c r="H1687" i="5"/>
  <c r="F1687" i="5"/>
  <c r="R1392" i="5"/>
  <c r="J1392" i="5"/>
  <c r="F1392" i="5"/>
  <c r="X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I1271" i="5"/>
  <c r="H1271" i="5"/>
  <c r="R1271" i="5"/>
  <c r="J1271" i="5"/>
  <c r="F1271" i="5"/>
  <c r="F1366" i="5"/>
  <c r="R1366" i="5"/>
  <c r="J1366" i="5"/>
  <c r="I1366" i="5"/>
  <c r="H1366" i="5"/>
  <c r="X1366" i="5"/>
  <c r="H1016" i="5"/>
  <c r="F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R1056" i="5"/>
  <c r="I1056" i="5"/>
  <c r="J1056" i="5"/>
  <c r="H992" i="5"/>
  <c r="F992" i="5"/>
  <c r="R992" i="5"/>
  <c r="J992" i="5"/>
  <c r="I992" i="5"/>
  <c r="F1238" i="5"/>
  <c r="R1238" i="5"/>
  <c r="J1238" i="5"/>
  <c r="H1238" i="5"/>
  <c r="I1238" i="5"/>
  <c r="H988" i="5"/>
  <c r="F988" i="5"/>
  <c r="X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X870" i="5"/>
  <c r="F870" i="5"/>
  <c r="R863" i="5"/>
  <c r="I863" i="5"/>
  <c r="H863" i="5"/>
  <c r="F863" i="5"/>
  <c r="J863" i="5"/>
  <c r="J1049" i="5"/>
  <c r="I1049" i="5"/>
  <c r="H1049" i="5"/>
  <c r="R1049" i="5"/>
  <c r="F1049" i="5"/>
  <c r="I669" i="5"/>
  <c r="H669" i="5"/>
  <c r="F669" i="5"/>
  <c r="X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s="1"/>
  <c r="H2439" i="5"/>
  <c r="F2439" i="5"/>
  <c r="X2439" i="5"/>
  <c r="R2439" i="5"/>
  <c r="J2439" i="5"/>
  <c r="I2439" i="5"/>
  <c r="F2414" i="5"/>
  <c r="R2414" i="5"/>
  <c r="J2414" i="5"/>
  <c r="I2414" i="5"/>
  <c r="H2414" i="5"/>
  <c r="J2448" i="5"/>
  <c r="F2448" i="5"/>
  <c r="I2448" i="5"/>
  <c r="H2448" i="5"/>
  <c r="R2448" i="5"/>
  <c r="I2427" i="5"/>
  <c r="H2427" i="5"/>
  <c r="F2427" i="5"/>
  <c r="X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X2266" i="5"/>
  <c r="R2266" i="5"/>
  <c r="J2266" i="5"/>
  <c r="I2266" i="5"/>
  <c r="F2222" i="5"/>
  <c r="R2222" i="5"/>
  <c r="J2222" i="5"/>
  <c r="I2222" i="5"/>
  <c r="H2222" i="5"/>
  <c r="R2172" i="5"/>
  <c r="J2172" i="5"/>
  <c r="I2172" i="5"/>
  <c r="H2172" i="5"/>
  <c r="F2172" i="5"/>
  <c r="H2114" i="5"/>
  <c r="F2114" i="5"/>
  <c r="J2114" i="5"/>
  <c r="I2114" i="5"/>
  <c r="R2114" i="5"/>
  <c r="F2098" i="5"/>
  <c r="X2098" i="5"/>
  <c r="I2098" i="5"/>
  <c r="H2098" i="5"/>
  <c r="R2098" i="5"/>
  <c r="J2098" i="5"/>
  <c r="I2151" i="5"/>
  <c r="H2151" i="5"/>
  <c r="F2151" i="5"/>
  <c r="R2151" i="5"/>
  <c r="J2151" i="5"/>
  <c r="X2151" i="5"/>
  <c r="H2238" i="5"/>
  <c r="F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X2062" i="5"/>
  <c r="F2054" i="5"/>
  <c r="R2054" i="5"/>
  <c r="J2054" i="5"/>
  <c r="I2054" i="5"/>
  <c r="H2054" i="5"/>
  <c r="R2026" i="5"/>
  <c r="J2026" i="5"/>
  <c r="I2026" i="5"/>
  <c r="H2026" i="5"/>
  <c r="F2026" i="5"/>
  <c r="X2026" i="5"/>
  <c r="F1872" i="5"/>
  <c r="R1872" i="5"/>
  <c r="J1872" i="5"/>
  <c r="I1872" i="5"/>
  <c r="H1872" i="5"/>
  <c r="I1934" i="5"/>
  <c r="H1934" i="5"/>
  <c r="F1934" i="5"/>
  <c r="J1934" i="5"/>
  <c r="R1934" i="5"/>
  <c r="R1966" i="5"/>
  <c r="J1966" i="5"/>
  <c r="I1966" i="5"/>
  <c r="H1966" i="5"/>
  <c r="F1966" i="5"/>
  <c r="X1966" i="5"/>
  <c r="I1861" i="5"/>
  <c r="H1861" i="5"/>
  <c r="F1861" i="5"/>
  <c r="R1861" i="5"/>
  <c r="J1861" i="5"/>
  <c r="J2263" i="5"/>
  <c r="I2263" i="5"/>
  <c r="H2263" i="5"/>
  <c r="R2263" i="5"/>
  <c r="F2263" i="5"/>
  <c r="R2034" i="5"/>
  <c r="J2034" i="5"/>
  <c r="I2034" i="5"/>
  <c r="H2034" i="5"/>
  <c r="F2034" i="5"/>
  <c r="R1819" i="5"/>
  <c r="F1819" i="5"/>
  <c r="J1819" i="5"/>
  <c r="I1819" i="5"/>
  <c r="H1819" i="5"/>
  <c r="H1803" i="5"/>
  <c r="F1803" i="5"/>
  <c r="X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X1690" i="5"/>
  <c r="R1690" i="5"/>
  <c r="J1690" i="5"/>
  <c r="I1674" i="5"/>
  <c r="H1674" i="5"/>
  <c r="F1674" i="5"/>
  <c r="R1674" i="5"/>
  <c r="J1674" i="5"/>
  <c r="I1658" i="5"/>
  <c r="H1658" i="5"/>
  <c r="F1658" i="5"/>
  <c r="R1658" i="5"/>
  <c r="J1658" i="5"/>
  <c r="I1642" i="5"/>
  <c r="H1642" i="5"/>
  <c r="F1642" i="5"/>
  <c r="X1642" i="5"/>
  <c r="R1642" i="5"/>
  <c r="J1642" i="5"/>
  <c r="H1626" i="5"/>
  <c r="F1626" i="5"/>
  <c r="R1626" i="5"/>
  <c r="J1626" i="5"/>
  <c r="I1626" i="5"/>
  <c r="F1610" i="5"/>
  <c r="R1610" i="5"/>
  <c r="J1610" i="5"/>
  <c r="I1610" i="5"/>
  <c r="H1610" i="5"/>
  <c r="F1594" i="5"/>
  <c r="X1594" i="5"/>
  <c r="R1594" i="5"/>
  <c r="J1594" i="5"/>
  <c r="I1594" i="5"/>
  <c r="H1594" i="5"/>
  <c r="F1578" i="5"/>
  <c r="R1578" i="5"/>
  <c r="J1578" i="5"/>
  <c r="I1578" i="5"/>
  <c r="H1578" i="5"/>
  <c r="F1562" i="5"/>
  <c r="R1562" i="5"/>
  <c r="J1562" i="5"/>
  <c r="I1562" i="5"/>
  <c r="H1562" i="5"/>
  <c r="R1846" i="5"/>
  <c r="J1846" i="5"/>
  <c r="I1846" i="5"/>
  <c r="H1846" i="5"/>
  <c r="F1846" i="5"/>
  <c r="X1846" i="5"/>
  <c r="I1742" i="5"/>
  <c r="J1742" i="5"/>
  <c r="H1742" i="5"/>
  <c r="F1742" i="5"/>
  <c r="R1742" i="5"/>
  <c r="R1624" i="5"/>
  <c r="J1624" i="5"/>
  <c r="I1624" i="5"/>
  <c r="H1624" i="5"/>
  <c r="F1624" i="5"/>
  <c r="X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X1611" i="5"/>
  <c r="I1579" i="5"/>
  <c r="H1579" i="5"/>
  <c r="F1579" i="5"/>
  <c r="R1579" i="5"/>
  <c r="J1579" i="5"/>
  <c r="R1338" i="5"/>
  <c r="H1338" i="5"/>
  <c r="F1338" i="5"/>
  <c r="J1338" i="5"/>
  <c r="I1338" i="5"/>
  <c r="R1572" i="5"/>
  <c r="J1572" i="5"/>
  <c r="I1572" i="5"/>
  <c r="H1572" i="5"/>
  <c r="F1572" i="5"/>
  <c r="R1360" i="5"/>
  <c r="J1360" i="5"/>
  <c r="H1360" i="5"/>
  <c r="F1360" i="5"/>
  <c r="I1360" i="5"/>
  <c r="X1360" i="5"/>
  <c r="F1399" i="5"/>
  <c r="R1399" i="5"/>
  <c r="J1399" i="5"/>
  <c r="I1399" i="5"/>
  <c r="H1399" i="5"/>
  <c r="I1528" i="5"/>
  <c r="H1528" i="5"/>
  <c r="F1528" i="5"/>
  <c r="X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X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X1323" i="5"/>
  <c r="I1291" i="5"/>
  <c r="H1291" i="5"/>
  <c r="R1291" i="5"/>
  <c r="J1291" i="5"/>
  <c r="F1291" i="5"/>
  <c r="I1259" i="5"/>
  <c r="H1259" i="5"/>
  <c r="R1259" i="5"/>
  <c r="J1259" i="5"/>
  <c r="F1259" i="5"/>
  <c r="F1350" i="5"/>
  <c r="R1350" i="5"/>
  <c r="J1350" i="5"/>
  <c r="I1350" i="5"/>
  <c r="H1350" i="5"/>
  <c r="F1330" i="5"/>
  <c r="X1330" i="5"/>
  <c r="R1330" i="5"/>
  <c r="J1330" i="5"/>
  <c r="I1330" i="5"/>
  <c r="H1330" i="5"/>
  <c r="F1322" i="5"/>
  <c r="R1322" i="5"/>
  <c r="J1322" i="5"/>
  <c r="I1322" i="5"/>
  <c r="H1322" i="5"/>
  <c r="F1314" i="5"/>
  <c r="R1314" i="5"/>
  <c r="J1314" i="5"/>
  <c r="I1314" i="5"/>
  <c r="H1314" i="5"/>
  <c r="F1306" i="5"/>
  <c r="X1306" i="5"/>
  <c r="R1306" i="5"/>
  <c r="J1306" i="5"/>
  <c r="I1306" i="5"/>
  <c r="H1306" i="5"/>
  <c r="F1298" i="5"/>
  <c r="R1298" i="5"/>
  <c r="J1298" i="5"/>
  <c r="I1298" i="5"/>
  <c r="H1298" i="5"/>
  <c r="F1290" i="5"/>
  <c r="R1290" i="5"/>
  <c r="J1290" i="5"/>
  <c r="I1290" i="5"/>
  <c r="H1290" i="5"/>
  <c r="F1282" i="5"/>
  <c r="X1282" i="5"/>
  <c r="R1282" i="5"/>
  <c r="J1282" i="5"/>
  <c r="I1282" i="5"/>
  <c r="H1282" i="5"/>
  <c r="F1274" i="5"/>
  <c r="R1274" i="5"/>
  <c r="J1274" i="5"/>
  <c r="I1274" i="5"/>
  <c r="H1274" i="5"/>
  <c r="H1012" i="5"/>
  <c r="F1012" i="5"/>
  <c r="X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X868" i="5"/>
  <c r="R868" i="5"/>
  <c r="I868" i="5"/>
  <c r="F868" i="5"/>
  <c r="J868" i="5"/>
  <c r="H868" i="5"/>
  <c r="R907" i="5"/>
  <c r="I907" i="5"/>
  <c r="J907" i="5"/>
  <c r="H907" i="5"/>
  <c r="F907" i="5"/>
  <c r="J695" i="5"/>
  <c r="I695" i="5"/>
  <c r="F695" i="5"/>
  <c r="R695" i="5"/>
  <c r="H695" i="5"/>
  <c r="I665" i="5"/>
  <c r="H665" i="5"/>
  <c r="F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H2396" i="5"/>
  <c r="H2331" i="5"/>
  <c r="F2331" i="5"/>
  <c r="X2331" i="5"/>
  <c r="R2331" i="5"/>
  <c r="I2331" i="5"/>
  <c r="J2331" i="5"/>
  <c r="H2327" i="5"/>
  <c r="F2327" i="5"/>
  <c r="I2327" i="5"/>
  <c r="R2327" i="5"/>
  <c r="J2327" i="5"/>
  <c r="I2292" i="5"/>
  <c r="J2292" i="5"/>
  <c r="H2292" i="5"/>
  <c r="F2292" i="5"/>
  <c r="X2292" i="5"/>
  <c r="R2292" i="5"/>
  <c r="X2290"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X1888" i="5"/>
  <c r="J1888" i="5"/>
  <c r="R1888" i="5"/>
  <c r="I1888" i="5"/>
  <c r="H1888" i="5"/>
  <c r="F1888" i="5"/>
  <c r="J1796" i="5"/>
  <c r="I1796" i="5"/>
  <c r="H1796" i="5"/>
  <c r="F1796" i="5"/>
  <c r="R1796" i="5"/>
  <c r="J1788" i="5"/>
  <c r="I1788" i="5"/>
  <c r="H1788" i="5"/>
  <c r="F1788" i="5"/>
  <c r="R1788" i="5"/>
  <c r="J1780" i="5"/>
  <c r="I1780" i="5"/>
  <c r="H1780" i="5"/>
  <c r="F1780" i="5"/>
  <c r="X1780" i="5"/>
  <c r="R1780" i="5"/>
  <c r="I1726" i="5"/>
  <c r="H1726" i="5"/>
  <c r="F1726" i="5"/>
  <c r="X1726" i="5"/>
  <c r="J1726" i="5"/>
  <c r="R1726" i="5"/>
  <c r="I1694" i="5"/>
  <c r="H1694" i="5"/>
  <c r="F1694" i="5"/>
  <c r="J1694" i="5"/>
  <c r="R1694" i="5"/>
  <c r="I1646" i="5"/>
  <c r="H1646" i="5"/>
  <c r="F1646" i="5"/>
  <c r="R1646" i="5"/>
  <c r="J1646" i="5"/>
  <c r="F1614" i="5"/>
  <c r="R1614" i="5"/>
  <c r="J1614" i="5"/>
  <c r="I1614" i="5"/>
  <c r="H1614" i="5"/>
  <c r="F1582" i="5"/>
  <c r="X1582" i="5"/>
  <c r="R1582" i="5"/>
  <c r="J1582" i="5"/>
  <c r="I1582" i="5"/>
  <c r="H1582" i="5"/>
  <c r="R1659" i="5"/>
  <c r="J1659" i="5"/>
  <c r="I1659" i="5"/>
  <c r="H1659" i="5"/>
  <c r="F1659" i="5"/>
  <c r="X1659" i="5"/>
  <c r="R1679" i="5"/>
  <c r="J1679" i="5"/>
  <c r="I1679" i="5"/>
  <c r="H1679" i="5"/>
  <c r="F1679" i="5"/>
  <c r="I1571" i="5"/>
  <c r="H1571" i="5"/>
  <c r="F1571" i="5"/>
  <c r="R1571" i="5"/>
  <c r="J1571" i="5"/>
  <c r="R1485" i="5"/>
  <c r="J1485" i="5"/>
  <c r="H1485" i="5"/>
  <c r="I1485" i="5"/>
  <c r="F1485" i="5"/>
  <c r="X1485" i="5"/>
  <c r="H1456" i="5"/>
  <c r="F1456" i="5"/>
  <c r="X1456" i="5"/>
  <c r="I1456" i="5"/>
  <c r="R1456" i="5"/>
  <c r="J1456" i="5"/>
  <c r="I1532" i="5"/>
  <c r="H1532" i="5"/>
  <c r="F1532" i="5"/>
  <c r="J1532" i="5"/>
  <c r="R1532" i="5"/>
  <c r="R1612" i="5"/>
  <c r="J1612" i="5"/>
  <c r="I1612" i="5"/>
  <c r="H1612" i="5"/>
  <c r="F1612" i="5"/>
  <c r="X1612" i="5"/>
  <c r="J1461" i="5"/>
  <c r="H1461" i="5"/>
  <c r="I1461" i="5"/>
  <c r="F1461" i="5"/>
  <c r="R1461" i="5"/>
  <c r="X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X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I1299" i="5"/>
  <c r="H1299" i="5"/>
  <c r="R1299" i="5"/>
  <c r="J1299" i="5"/>
  <c r="F1299" i="5"/>
  <c r="X1299" i="5"/>
  <c r="I1267" i="5"/>
  <c r="H1267" i="5"/>
  <c r="R1267" i="5"/>
  <c r="J1267" i="5"/>
  <c r="F1267" i="5"/>
  <c r="F1202" i="5"/>
  <c r="J1202" i="5"/>
  <c r="I1202" i="5"/>
  <c r="H1202" i="5"/>
  <c r="R1202" i="5"/>
  <c r="H1128" i="5"/>
  <c r="F1128" i="5"/>
  <c r="R1128" i="5"/>
  <c r="J1128" i="5"/>
  <c r="I1128" i="5"/>
  <c r="H1096" i="5"/>
  <c r="F1096" i="5"/>
  <c r="X1096" i="5"/>
  <c r="R1096" i="5"/>
  <c r="J1096" i="5"/>
  <c r="I1096" i="5"/>
  <c r="H1064" i="5"/>
  <c r="F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X837" i="5"/>
  <c r="R837" i="5"/>
  <c r="I837" i="5"/>
  <c r="J837" i="5"/>
  <c r="H837" i="5"/>
  <c r="I657" i="5"/>
  <c r="H657" i="5"/>
  <c r="F657" i="5"/>
  <c r="X657" i="5"/>
  <c r="R657" i="5"/>
  <c r="J657" i="5"/>
  <c r="X675" i="5"/>
  <c r="R675" i="5"/>
  <c r="J675" i="5"/>
  <c r="I675" i="5"/>
  <c r="H675" i="5"/>
  <c r="F675" i="5"/>
  <c r="R659" i="5"/>
  <c r="J659" i="5"/>
  <c r="I659" i="5"/>
  <c r="H659" i="5"/>
  <c r="F659"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X1738"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F964" i="5"/>
  <c r="X964" i="5"/>
  <c r="R964" i="5"/>
  <c r="I964" i="5"/>
  <c r="H964" i="5"/>
  <c r="J964" i="5"/>
  <c r="F960" i="5"/>
  <c r="R960" i="5"/>
  <c r="H960" i="5"/>
  <c r="J960" i="5"/>
  <c r="I960" i="5"/>
  <c r="R884" i="5"/>
  <c r="I884" i="5"/>
  <c r="F884" i="5"/>
  <c r="J884" i="5"/>
  <c r="H884" i="5"/>
  <c r="I677" i="5"/>
  <c r="H677" i="5"/>
  <c r="F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X2410" i="5"/>
  <c r="R2410" i="5"/>
  <c r="J2410" i="5"/>
  <c r="I2410" i="5"/>
  <c r="H2410" i="5"/>
  <c r="J2491" i="5"/>
  <c r="I2491" i="5"/>
  <c r="H2491" i="5"/>
  <c r="F2491" i="5"/>
  <c r="R2491" i="5"/>
  <c r="I2403" i="5"/>
  <c r="H2403" i="5"/>
  <c r="F2403" i="5"/>
  <c r="R2403" i="5"/>
  <c r="J2403" i="5"/>
  <c r="X2403" i="5"/>
  <c r="H2387" i="5"/>
  <c r="I2387" i="5"/>
  <c r="F2387" i="5"/>
  <c r="R2387" i="5"/>
  <c r="J2387" i="5"/>
  <c r="R2404" i="5"/>
  <c r="J2404" i="5"/>
  <c r="I2404" i="5"/>
  <c r="H2404" i="5"/>
  <c r="F2404" i="5"/>
  <c r="X2404" i="5"/>
  <c r="F2398" i="5"/>
  <c r="X2398" i="5"/>
  <c r="R2398" i="5"/>
  <c r="J2398" i="5"/>
  <c r="I2398" i="5"/>
  <c r="H2398" i="5"/>
  <c r="J2370" i="5"/>
  <c r="H2370" i="5"/>
  <c r="F2370" i="5"/>
  <c r="R2370" i="5"/>
  <c r="I2370" i="5"/>
  <c r="F2470" i="5"/>
  <c r="X2470" i="5"/>
  <c r="R2470" i="5"/>
  <c r="J2470" i="5"/>
  <c r="I2470" i="5"/>
  <c r="H2470" i="5"/>
  <c r="H2339" i="5"/>
  <c r="F2339" i="5"/>
  <c r="R2339" i="5"/>
  <c r="J2339" i="5"/>
  <c r="I2339" i="5"/>
  <c r="F2315" i="5"/>
  <c r="R2315" i="5"/>
  <c r="H2315" i="5"/>
  <c r="I2315" i="5"/>
  <c r="J2315" i="5"/>
  <c r="R2424" i="5"/>
  <c r="J2424" i="5"/>
  <c r="I2424" i="5"/>
  <c r="H2424" i="5"/>
  <c r="F2424" i="5"/>
  <c r="J2344" i="5"/>
  <c r="I2344" i="5"/>
  <c r="H2344" i="5"/>
  <c r="X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X2136" i="5"/>
  <c r="F2136" i="5"/>
  <c r="F2050" i="5"/>
  <c r="X2050" i="5"/>
  <c r="R2050" i="5"/>
  <c r="J2050" i="5"/>
  <c r="I2050" i="5"/>
  <c r="H2050" i="5"/>
  <c r="H2219" i="5"/>
  <c r="R2219" i="5"/>
  <c r="J2219" i="5"/>
  <c r="I2219" i="5"/>
  <c r="F2219" i="5"/>
  <c r="I2103" i="5"/>
  <c r="H2103" i="5"/>
  <c r="F2103" i="5"/>
  <c r="R2103" i="5"/>
  <c r="J2103" i="5"/>
  <c r="X2103" i="5"/>
  <c r="R2076" i="5"/>
  <c r="J2076" i="5"/>
  <c r="H2076" i="5"/>
  <c r="F2076" i="5"/>
  <c r="X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X1954" i="5"/>
  <c r="I1817" i="5"/>
  <c r="R1817" i="5"/>
  <c r="J1817" i="5"/>
  <c r="H1817" i="5"/>
  <c r="F1817" i="5"/>
  <c r="H1799" i="5"/>
  <c r="F1799" i="5"/>
  <c r="R1799" i="5"/>
  <c r="J1799" i="5"/>
  <c r="I1799" i="5"/>
  <c r="I1950" i="5"/>
  <c r="H1950" i="5"/>
  <c r="F1950" i="5"/>
  <c r="R1950" i="5"/>
  <c r="J1950" i="5"/>
  <c r="I1938" i="5"/>
  <c r="H1938" i="5"/>
  <c r="F1938" i="5"/>
  <c r="R1938" i="5"/>
  <c r="J1938" i="5"/>
  <c r="X1938" i="5"/>
  <c r="I1812" i="5"/>
  <c r="H1812" i="5"/>
  <c r="F1812" i="5"/>
  <c r="R1812" i="5"/>
  <c r="J1812" i="5"/>
  <c r="H1755" i="5"/>
  <c r="F1755" i="5"/>
  <c r="X1755" i="5"/>
  <c r="R1755" i="5"/>
  <c r="J1755" i="5"/>
  <c r="I1755" i="5"/>
  <c r="R1739" i="5"/>
  <c r="J1739" i="5"/>
  <c r="I1739" i="5"/>
  <c r="H1739" i="5"/>
  <c r="F1739" i="5"/>
  <c r="I1744" i="5"/>
  <c r="X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R1719" i="5"/>
  <c r="J1719" i="5"/>
  <c r="I1719" i="5"/>
  <c r="H1719" i="5"/>
  <c r="F1719" i="5"/>
  <c r="X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X1179" i="5"/>
  <c r="R1608" i="5"/>
  <c r="J1608" i="5"/>
  <c r="I1608" i="5"/>
  <c r="H1608" i="5"/>
  <c r="F1608" i="5"/>
  <c r="R1521" i="5"/>
  <c r="J1521" i="5"/>
  <c r="H1521" i="5"/>
  <c r="F1521" i="5"/>
  <c r="X1521" i="5"/>
  <c r="I1521" i="5"/>
  <c r="R1580" i="5"/>
  <c r="J1580" i="5"/>
  <c r="I1580" i="5"/>
  <c r="H1580" i="5"/>
  <c r="F1580" i="5"/>
  <c r="H1436" i="5"/>
  <c r="R1436" i="5"/>
  <c r="F1436" i="5"/>
  <c r="J1436" i="5"/>
  <c r="I1436" i="5"/>
  <c r="J1228" i="5"/>
  <c r="I1228" i="5"/>
  <c r="F1228" i="5"/>
  <c r="X1228" i="5"/>
  <c r="R1228" i="5"/>
  <c r="H1228" i="5"/>
  <c r="J1196" i="5"/>
  <c r="I1196" i="5"/>
  <c r="F1196" i="5"/>
  <c r="R1196" i="5"/>
  <c r="H1196" i="5"/>
  <c r="J1164" i="5"/>
  <c r="I1164" i="5"/>
  <c r="F1164" i="5"/>
  <c r="R1164" i="5"/>
  <c r="H1164" i="5"/>
  <c r="H1215" i="5"/>
  <c r="I1215" i="5"/>
  <c r="F1215" i="5"/>
  <c r="X1215" i="5"/>
  <c r="J1215" i="5"/>
  <c r="R1215" i="5"/>
  <c r="F1378" i="5"/>
  <c r="R1378" i="5"/>
  <c r="I1378" i="5"/>
  <c r="H1378" i="5"/>
  <c r="X1378" i="5"/>
  <c r="J1378" i="5"/>
  <c r="J1146" i="5"/>
  <c r="I1146" i="5"/>
  <c r="H1146" i="5"/>
  <c r="R1146" i="5"/>
  <c r="F1146" i="5"/>
  <c r="R1564" i="5"/>
  <c r="J1564" i="5"/>
  <c r="I1564" i="5"/>
  <c r="H1564" i="5"/>
  <c r="F1564" i="5"/>
  <c r="X1564" i="5"/>
  <c r="I1496" i="5"/>
  <c r="H1496" i="5"/>
  <c r="F1496" i="5"/>
  <c r="R1496" i="5"/>
  <c r="J1496" i="5"/>
  <c r="H1124" i="5"/>
  <c r="F1124" i="5"/>
  <c r="R1124" i="5"/>
  <c r="I1124" i="5"/>
  <c r="J1124" i="5"/>
  <c r="I1319" i="5"/>
  <c r="H1319" i="5"/>
  <c r="R1319" i="5"/>
  <c r="J1319" i="5"/>
  <c r="F1319" i="5"/>
  <c r="I1287" i="5"/>
  <c r="H1287" i="5"/>
  <c r="R1287" i="5"/>
  <c r="J1287" i="5"/>
  <c r="F1287" i="5"/>
  <c r="X1287" i="5"/>
  <c r="I1255" i="5"/>
  <c r="H1255" i="5"/>
  <c r="R1255" i="5"/>
  <c r="J1255" i="5"/>
  <c r="F1255" i="5"/>
  <c r="R1647" i="5"/>
  <c r="J1647" i="5"/>
  <c r="I1647" i="5"/>
  <c r="H1647" i="5"/>
  <c r="F1647" i="5"/>
  <c r="X1647" i="5"/>
  <c r="F1194" i="5"/>
  <c r="R1194" i="5"/>
  <c r="J1194" i="5"/>
  <c r="I1194" i="5"/>
  <c r="H1194" i="5"/>
  <c r="F1226" i="5"/>
  <c r="R1226" i="5"/>
  <c r="J1226" i="5"/>
  <c r="I1226" i="5"/>
  <c r="H1226" i="5"/>
  <c r="H1088" i="5"/>
  <c r="F1088" i="5"/>
  <c r="R1088" i="5"/>
  <c r="I1088" i="5"/>
  <c r="J1088" i="5"/>
  <c r="H1024" i="5"/>
  <c r="F1024" i="5"/>
  <c r="X1024" i="5"/>
  <c r="R1024" i="5"/>
  <c r="J1024" i="5"/>
  <c r="I1024" i="5"/>
  <c r="F1206" i="5"/>
  <c r="R1206" i="5"/>
  <c r="J1206" i="5"/>
  <c r="H1206" i="5"/>
  <c r="I1206" i="5"/>
  <c r="H1084" i="5"/>
  <c r="F1084" i="5"/>
  <c r="X1084" i="5"/>
  <c r="R1084" i="5"/>
  <c r="J1084" i="5"/>
  <c r="I1084" i="5"/>
  <c r="F1266" i="5"/>
  <c r="R1266" i="5"/>
  <c r="J1266" i="5"/>
  <c r="I1266" i="5"/>
  <c r="H1266" i="5"/>
  <c r="F968" i="5"/>
  <c r="R968" i="5"/>
  <c r="J968" i="5"/>
  <c r="I968" i="5"/>
  <c r="H968" i="5"/>
  <c r="J989" i="5"/>
  <c r="I989" i="5"/>
  <c r="H989" i="5"/>
  <c r="F989" i="5"/>
  <c r="R989" i="5"/>
  <c r="J1065" i="5"/>
  <c r="I1065" i="5"/>
  <c r="H1065" i="5"/>
  <c r="X1065" i="5"/>
  <c r="R1065" i="5"/>
  <c r="F1065" i="5"/>
  <c r="R866" i="5"/>
  <c r="I866" i="5"/>
  <c r="H866" i="5"/>
  <c r="F866" i="5"/>
  <c r="J866" i="5"/>
  <c r="R859" i="5"/>
  <c r="I859" i="5"/>
  <c r="J859" i="5"/>
  <c r="H859" i="5"/>
  <c r="F859" i="5"/>
  <c r="H980" i="5"/>
  <c r="F980" i="5"/>
  <c r="R980" i="5"/>
  <c r="J980" i="5"/>
  <c r="I980" i="5"/>
  <c r="X879"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X1942" i="5"/>
  <c r="R2022" i="5"/>
  <c r="J2022" i="5"/>
  <c r="I2022" i="5"/>
  <c r="H2022" i="5"/>
  <c r="F2022" i="5"/>
  <c r="J1904" i="5"/>
  <c r="R1904" i="5"/>
  <c r="I1904" i="5"/>
  <c r="H1904" i="5"/>
  <c r="F1904" i="5"/>
  <c r="H1779" i="5"/>
  <c r="F1779" i="5"/>
  <c r="X1779" i="5"/>
  <c r="R1779" i="5"/>
  <c r="J1779" i="5"/>
  <c r="I1779" i="5"/>
  <c r="I1821" i="5"/>
  <c r="J1821" i="5"/>
  <c r="H1821" i="5"/>
  <c r="F1821" i="5"/>
  <c r="X1821" i="5"/>
  <c r="R1821" i="5"/>
  <c r="I1910" i="5"/>
  <c r="H1910" i="5"/>
  <c r="F1910" i="5"/>
  <c r="R1910" i="5"/>
  <c r="J1910" i="5"/>
  <c r="J1804" i="5"/>
  <c r="I1804" i="5"/>
  <c r="H1804" i="5"/>
  <c r="F1804" i="5"/>
  <c r="X1804" i="5"/>
  <c r="R1804" i="5"/>
  <c r="J1800" i="5"/>
  <c r="I1800" i="5"/>
  <c r="H1800" i="5"/>
  <c r="F1800" i="5"/>
  <c r="R1800" i="5"/>
  <c r="J1792" i="5"/>
  <c r="I1792" i="5"/>
  <c r="H1792" i="5"/>
  <c r="F1792" i="5"/>
  <c r="X1792" i="5"/>
  <c r="R1792" i="5"/>
  <c r="J1784" i="5"/>
  <c r="I1784" i="5"/>
  <c r="H1784" i="5"/>
  <c r="F1784" i="5"/>
  <c r="R1784" i="5"/>
  <c r="J1776" i="5"/>
  <c r="I1776" i="5"/>
  <c r="H1776" i="5"/>
  <c r="F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X1203" i="5"/>
  <c r="R1203" i="5"/>
  <c r="J1203" i="5"/>
  <c r="I1203" i="5"/>
  <c r="R1376" i="5"/>
  <c r="J1376" i="5"/>
  <c r="I1376" i="5"/>
  <c r="H1376" i="5"/>
  <c r="F1376" i="5"/>
  <c r="F1234" i="5"/>
  <c r="X1234" i="5"/>
  <c r="J1234" i="5"/>
  <c r="I1234" i="5"/>
  <c r="H1234" i="5"/>
  <c r="R1234" i="5"/>
  <c r="H1112" i="5"/>
  <c r="F1112" i="5"/>
  <c r="R1112" i="5"/>
  <c r="J1112" i="5"/>
  <c r="I1112" i="5"/>
  <c r="H1080" i="5"/>
  <c r="F1080" i="5"/>
  <c r="R1080" i="5"/>
  <c r="J1080" i="5"/>
  <c r="I1080" i="5"/>
  <c r="H1048" i="5"/>
  <c r="F1048" i="5"/>
  <c r="X1048" i="5"/>
  <c r="R1048" i="5"/>
  <c r="J1048" i="5"/>
  <c r="I1048" i="5"/>
  <c r="H1032" i="5"/>
  <c r="F1032" i="5"/>
  <c r="R1032" i="5"/>
  <c r="J1032" i="5"/>
  <c r="I1032" i="5"/>
  <c r="R1489" i="5"/>
  <c r="J1489" i="5"/>
  <c r="H1489" i="5"/>
  <c r="F1489" i="5"/>
  <c r="I1489" i="5"/>
  <c r="X916" i="5"/>
  <c r="R916" i="5"/>
  <c r="I916" i="5"/>
  <c r="F916" i="5"/>
  <c r="J916" i="5"/>
  <c r="H916" i="5"/>
  <c r="F956" i="5"/>
  <c r="R956" i="5"/>
  <c r="I956" i="5"/>
  <c r="J956" i="5"/>
  <c r="H956" i="5"/>
  <c r="R871" i="5"/>
  <c r="I871" i="5"/>
  <c r="H871" i="5"/>
  <c r="F871" i="5"/>
  <c r="J871" i="5"/>
  <c r="R874" i="5"/>
  <c r="I874" i="5"/>
  <c r="H874" i="5"/>
  <c r="X874" i="5"/>
  <c r="J874" i="5"/>
  <c r="F874" i="5"/>
  <c r="F853" i="5"/>
  <c r="R853" i="5"/>
  <c r="I853" i="5"/>
  <c r="J853" i="5"/>
  <c r="H853" i="5"/>
  <c r="H818" i="5"/>
  <c r="R818" i="5"/>
  <c r="J818" i="5"/>
  <c r="I818" i="5"/>
  <c r="F818" i="5"/>
  <c r="I625" i="5"/>
  <c r="H625" i="5"/>
  <c r="F625" i="5"/>
  <c r="R625" i="5"/>
  <c r="J625" i="5"/>
  <c r="J687" i="5"/>
  <c r="I687" i="5"/>
  <c r="X687" i="5"/>
  <c r="R687" i="5"/>
  <c r="H687" i="5"/>
  <c r="F687" i="5"/>
  <c r="R667" i="5"/>
  <c r="J667" i="5"/>
  <c r="I667" i="5"/>
  <c r="H667" i="5"/>
  <c r="F667" i="5"/>
  <c r="X651"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R2042" i="5"/>
  <c r="J2042" i="5"/>
  <c r="I2042" i="5"/>
  <c r="H2042" i="5"/>
  <c r="F2042" i="5"/>
  <c r="R1822" i="5"/>
  <c r="I1822" i="5"/>
  <c r="X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X1348" i="5"/>
  <c r="I1348" i="5"/>
  <c r="H1348" i="5"/>
  <c r="J1348" i="5"/>
  <c r="F1370" i="5"/>
  <c r="R1370" i="5"/>
  <c r="I1370" i="5"/>
  <c r="H1370" i="5"/>
  <c r="J1370" i="5"/>
  <c r="J1473" i="5"/>
  <c r="H1473" i="5"/>
  <c r="F1473" i="5"/>
  <c r="X1473" i="5"/>
  <c r="I1473" i="5"/>
  <c r="R1473" i="5"/>
  <c r="H1400" i="5"/>
  <c r="F1400" i="5"/>
  <c r="R1400" i="5"/>
  <c r="J1400" i="5"/>
  <c r="I1400" i="5"/>
  <c r="I1327" i="5"/>
  <c r="H1327" i="5"/>
  <c r="R1327" i="5"/>
  <c r="J1327" i="5"/>
  <c r="F1327" i="5"/>
  <c r="H1072" i="5"/>
  <c r="F1072" i="5"/>
  <c r="X1072" i="5"/>
  <c r="R1072" i="5"/>
  <c r="I1072" i="5"/>
  <c r="J1072" i="5"/>
  <c r="H1008" i="5"/>
  <c r="F1008" i="5"/>
  <c r="R1008" i="5"/>
  <c r="J1008" i="5"/>
  <c r="I1008" i="5"/>
  <c r="H1100" i="5"/>
  <c r="F1100" i="5"/>
  <c r="R1100" i="5"/>
  <c r="J1100" i="5"/>
  <c r="I1100" i="5"/>
  <c r="J1017" i="5"/>
  <c r="I1017" i="5"/>
  <c r="H1017" i="5"/>
  <c r="X1017" i="5"/>
  <c r="R1017" i="5"/>
  <c r="F1017" i="5"/>
  <c r="J1129" i="5"/>
  <c r="I1129" i="5"/>
  <c r="H1129" i="5"/>
  <c r="R1129" i="5"/>
  <c r="F1129" i="5"/>
  <c r="J1113" i="5"/>
  <c r="I1113" i="5"/>
  <c r="H1113" i="5"/>
  <c r="X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F2485" i="5"/>
  <c r="R2485" i="5"/>
  <c r="J2485" i="5"/>
  <c r="I2485" i="5"/>
  <c r="H2485" i="5"/>
  <c r="J2444" i="5"/>
  <c r="I2444" i="5"/>
  <c r="H2444" i="5"/>
  <c r="R2444" i="5"/>
  <c r="F2444" i="5"/>
  <c r="J2362" i="5"/>
  <c r="H2362" i="5"/>
  <c r="F2362" i="5"/>
  <c r="X2362" i="5"/>
  <c r="R2362" i="5"/>
  <c r="I2362" i="5"/>
  <c r="R2416" i="5"/>
  <c r="J2416" i="5"/>
  <c r="I2416" i="5"/>
  <c r="H2416" i="5"/>
  <c r="F2416" i="5"/>
  <c r="X2416" i="5"/>
  <c r="R2428" i="5"/>
  <c r="J2428" i="5"/>
  <c r="I2428" i="5"/>
  <c r="H2428" i="5"/>
  <c r="F2428" i="5"/>
  <c r="X2428" i="5"/>
  <c r="I2411" i="5"/>
  <c r="H2411" i="5"/>
  <c r="F2411" i="5"/>
  <c r="R2411" i="5"/>
  <c r="J2411" i="5"/>
  <c r="J2332" i="5"/>
  <c r="I2332" i="5"/>
  <c r="H2332" i="5"/>
  <c r="F2332" i="5"/>
  <c r="R2332" i="5"/>
  <c r="X2332" i="5"/>
  <c r="J2336" i="5"/>
  <c r="I2336" i="5"/>
  <c r="H2336" i="5"/>
  <c r="R2336" i="5"/>
  <c r="F2336" i="5"/>
  <c r="I2296" i="5"/>
  <c r="H2296" i="5"/>
  <c r="R2296" i="5"/>
  <c r="J2296" i="5"/>
  <c r="F2296" i="5"/>
  <c r="X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X2242" i="5"/>
  <c r="R2242" i="5"/>
  <c r="J2242" i="5"/>
  <c r="I2242" i="5"/>
  <c r="R2140" i="5"/>
  <c r="J2140" i="5"/>
  <c r="I2140" i="5"/>
  <c r="H2140" i="5"/>
  <c r="X2140" i="5"/>
  <c r="F2140" i="5"/>
  <c r="J2124" i="5"/>
  <c r="I2124" i="5"/>
  <c r="H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R2071" i="5"/>
  <c r="J2071" i="5"/>
  <c r="R2052" i="5"/>
  <c r="J2052" i="5"/>
  <c r="H2052" i="5"/>
  <c r="F2052" i="5"/>
  <c r="I2052" i="5"/>
  <c r="F1864" i="5"/>
  <c r="X1864" i="5"/>
  <c r="R1864" i="5"/>
  <c r="J1864" i="5"/>
  <c r="H1864" i="5"/>
  <c r="I1864" i="5"/>
  <c r="R2030" i="5"/>
  <c r="J2030" i="5"/>
  <c r="I2030" i="5"/>
  <c r="H2030" i="5"/>
  <c r="F2030" i="5"/>
  <c r="I1857" i="5"/>
  <c r="H1857" i="5"/>
  <c r="F1857" i="5"/>
  <c r="R1857" i="5"/>
  <c r="J1857" i="5"/>
  <c r="X1857" i="5"/>
  <c r="R2010" i="5"/>
  <c r="J2010" i="5"/>
  <c r="I2010" i="5"/>
  <c r="H2010" i="5"/>
  <c r="F2010" i="5"/>
  <c r="R1990" i="5"/>
  <c r="J1990" i="5"/>
  <c r="I1990" i="5"/>
  <c r="H1990" i="5"/>
  <c r="F1990" i="5"/>
  <c r="X1990" i="5"/>
  <c r="R1866" i="5"/>
  <c r="J1866" i="5"/>
  <c r="I1866" i="5"/>
  <c r="H1866" i="5"/>
  <c r="F1866" i="5"/>
  <c r="R1870" i="5"/>
  <c r="J1870" i="5"/>
  <c r="I1870" i="5"/>
  <c r="H1870" i="5"/>
  <c r="F1870" i="5"/>
  <c r="X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X1702" i="5"/>
  <c r="R1702" i="5"/>
  <c r="J1702" i="5"/>
  <c r="I1686" i="5"/>
  <c r="H1686" i="5"/>
  <c r="F1686" i="5"/>
  <c r="J1686" i="5"/>
  <c r="R1686" i="5"/>
  <c r="I1670" i="5"/>
  <c r="H1670" i="5"/>
  <c r="F1670" i="5"/>
  <c r="R1670" i="5"/>
  <c r="J1670" i="5"/>
  <c r="I1654" i="5"/>
  <c r="H1654" i="5"/>
  <c r="F1654" i="5"/>
  <c r="X1654" i="5"/>
  <c r="J1654" i="5"/>
  <c r="R1654" i="5"/>
  <c r="I1638" i="5"/>
  <c r="H1638" i="5"/>
  <c r="F1638" i="5"/>
  <c r="R1638" i="5"/>
  <c r="J1638" i="5"/>
  <c r="F1622" i="5"/>
  <c r="R1622" i="5"/>
  <c r="J1622" i="5"/>
  <c r="I1622" i="5"/>
  <c r="H1622" i="5"/>
  <c r="F1606" i="5"/>
  <c r="X1606" i="5"/>
  <c r="R1606" i="5"/>
  <c r="J1606" i="5"/>
  <c r="I1606" i="5"/>
  <c r="H1606" i="5"/>
  <c r="F1590" i="5"/>
  <c r="R1590" i="5"/>
  <c r="J1590" i="5"/>
  <c r="I1590" i="5"/>
  <c r="H1590" i="5"/>
  <c r="F1574" i="5"/>
  <c r="R1574" i="5"/>
  <c r="J1574" i="5"/>
  <c r="I1574" i="5"/>
  <c r="H1574" i="5"/>
  <c r="F1558" i="5"/>
  <c r="X1558" i="5"/>
  <c r="R1558" i="5"/>
  <c r="J1558" i="5"/>
  <c r="I1558" i="5"/>
  <c r="H1558" i="5"/>
  <c r="R1931" i="5"/>
  <c r="J1931" i="5"/>
  <c r="I1931" i="5"/>
  <c r="H1931" i="5"/>
  <c r="F1931" i="5"/>
  <c r="H1759" i="5"/>
  <c r="F1759" i="5"/>
  <c r="R1759" i="5"/>
  <c r="J1759" i="5"/>
  <c r="I1759" i="5"/>
  <c r="X1839" i="5"/>
  <c r="R1839" i="5"/>
  <c r="J1839" i="5"/>
  <c r="I1839" i="5"/>
  <c r="H1839" i="5"/>
  <c r="F1839" i="5"/>
  <c r="R1707" i="5"/>
  <c r="J1707" i="5"/>
  <c r="I1707" i="5"/>
  <c r="H1707" i="5"/>
  <c r="F1707" i="5"/>
  <c r="X1707" i="5"/>
  <c r="R1635" i="5"/>
  <c r="J1635" i="5"/>
  <c r="I1635" i="5"/>
  <c r="H1635" i="5"/>
  <c r="F1635" i="5"/>
  <c r="X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X1810" i="5"/>
  <c r="J1429" i="5"/>
  <c r="I1429" i="5"/>
  <c r="H1429" i="5"/>
  <c r="R1429" i="5"/>
  <c r="F1429" i="5"/>
  <c r="I1619" i="5"/>
  <c r="H1619" i="5"/>
  <c r="F1619" i="5"/>
  <c r="R1619" i="5"/>
  <c r="J1619" i="5"/>
  <c r="I1587" i="5"/>
  <c r="H1587" i="5"/>
  <c r="F1587" i="5"/>
  <c r="R1587" i="5"/>
  <c r="J1587" i="5"/>
  <c r="X1587" i="5"/>
  <c r="I1555" i="5"/>
  <c r="H1555" i="5"/>
  <c r="F1555" i="5"/>
  <c r="R1555" i="5"/>
  <c r="J1555" i="5"/>
  <c r="R1533" i="5"/>
  <c r="J1533" i="5"/>
  <c r="H1533" i="5"/>
  <c r="I1533" i="5"/>
  <c r="F1533" i="5"/>
  <c r="X1533" i="5"/>
  <c r="H1440" i="5"/>
  <c r="F1440" i="5"/>
  <c r="X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X1750" i="5"/>
  <c r="R1750" i="5"/>
  <c r="I1750" i="5"/>
  <c r="J1750" i="5"/>
  <c r="H1750" i="5"/>
  <c r="F1750" i="5"/>
  <c r="H1251" i="5"/>
  <c r="R1251" i="5"/>
  <c r="J1251" i="5"/>
  <c r="I1251" i="5"/>
  <c r="X1251" i="5"/>
  <c r="F1251" i="5"/>
  <c r="R1568" i="5"/>
  <c r="J1568" i="5"/>
  <c r="I1568" i="5"/>
  <c r="H1568" i="5"/>
  <c r="F1568" i="5"/>
  <c r="H1060" i="5"/>
  <c r="F1060" i="5"/>
  <c r="X1060" i="5"/>
  <c r="R1060" i="5"/>
  <c r="I1060" i="5"/>
  <c r="J1060" i="5"/>
  <c r="I1315" i="5"/>
  <c r="H1315" i="5"/>
  <c r="R1315" i="5"/>
  <c r="J1315" i="5"/>
  <c r="F1315" i="5"/>
  <c r="I1283" i="5"/>
  <c r="H1283" i="5"/>
  <c r="R1283" i="5"/>
  <c r="J1283" i="5"/>
  <c r="F1283" i="5"/>
  <c r="I1484" i="5"/>
  <c r="H1484" i="5"/>
  <c r="F1484" i="5"/>
  <c r="J1484" i="5"/>
  <c r="R1484" i="5"/>
  <c r="J1180" i="5"/>
  <c r="I1180" i="5"/>
  <c r="R1180" i="5"/>
  <c r="H1180" i="5"/>
  <c r="X1180" i="5"/>
  <c r="F1180" i="5"/>
  <c r="H996" i="5"/>
  <c r="F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H847" i="5"/>
  <c r="F847" i="5"/>
  <c r="R839" i="5"/>
  <c r="J839" i="5"/>
  <c r="I839" i="5"/>
  <c r="H839" i="5"/>
  <c r="F839" i="5"/>
  <c r="F845" i="5"/>
  <c r="R845" i="5"/>
  <c r="I845" i="5"/>
  <c r="J845" i="5"/>
  <c r="H845" i="5"/>
  <c r="R970" i="5"/>
  <c r="J970" i="5"/>
  <c r="I970" i="5"/>
  <c r="X970" i="5"/>
  <c r="H970" i="5"/>
  <c r="F970" i="5"/>
  <c r="J811" i="5"/>
  <c r="R811" i="5"/>
  <c r="I811" i="5"/>
  <c r="H811" i="5"/>
  <c r="F811" i="5"/>
  <c r="R918" i="5"/>
  <c r="I918" i="5"/>
  <c r="J918" i="5"/>
  <c r="H918" i="5"/>
  <c r="X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X663" i="5"/>
  <c r="R663" i="5"/>
  <c r="J663" i="5"/>
  <c r="I663" i="5"/>
  <c r="H663" i="5"/>
  <c r="F663" i="5"/>
  <c r="R655" i="5"/>
  <c r="J655" i="5"/>
  <c r="I655" i="5"/>
  <c r="H655" i="5"/>
  <c r="F655" i="5"/>
  <c r="R647" i="5"/>
  <c r="J647" i="5"/>
  <c r="I647" i="5"/>
  <c r="H647" i="5"/>
  <c r="F647" i="5"/>
  <c r="X639" i="5"/>
  <c r="R639" i="5"/>
  <c r="J639" i="5"/>
  <c r="I639" i="5"/>
  <c r="H639" i="5"/>
  <c r="F639" i="5"/>
  <c r="R631" i="5"/>
  <c r="J631" i="5"/>
  <c r="I631" i="5"/>
  <c r="H631" i="5"/>
  <c r="F631"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X2343" i="5"/>
  <c r="R2343" i="5"/>
  <c r="J2343" i="5"/>
  <c r="I2343" i="5"/>
  <c r="H2335" i="5"/>
  <c r="F2335" i="5"/>
  <c r="R2335" i="5"/>
  <c r="I2335" i="5"/>
  <c r="J2335" i="5"/>
  <c r="J2328" i="5"/>
  <c r="I2328" i="5"/>
  <c r="H2328" i="5"/>
  <c r="R2328" i="5"/>
  <c r="F2328" i="5"/>
  <c r="I2283" i="5"/>
  <c r="R2283" i="5"/>
  <c r="J2283" i="5"/>
  <c r="H2283" i="5"/>
  <c r="F2283" i="5"/>
  <c r="X2283" i="5"/>
  <c r="H2250" i="5"/>
  <c r="F2250" i="5"/>
  <c r="R2250" i="5"/>
  <c r="I2250" i="5"/>
  <c r="J2250" i="5"/>
  <c r="I2167" i="5"/>
  <c r="H2167" i="5"/>
  <c r="F2167" i="5"/>
  <c r="R2167" i="5"/>
  <c r="J2167" i="5"/>
  <c r="F2058" i="5"/>
  <c r="R2058" i="5"/>
  <c r="J2058" i="5"/>
  <c r="I2058" i="5"/>
  <c r="H2058" i="5"/>
  <c r="H2211" i="5"/>
  <c r="X2211" i="5"/>
  <c r="R2211" i="5"/>
  <c r="J2211" i="5"/>
  <c r="I2211" i="5"/>
  <c r="F2211" i="5"/>
  <c r="J2120" i="5"/>
  <c r="I2120" i="5"/>
  <c r="H2120" i="5"/>
  <c r="R2120" i="5"/>
  <c r="F2120" i="5"/>
  <c r="I2095" i="5"/>
  <c r="H2095" i="5"/>
  <c r="F2095" i="5"/>
  <c r="R2095" i="5"/>
  <c r="J2095" i="5"/>
  <c r="I2175" i="5"/>
  <c r="H2175" i="5"/>
  <c r="F2175" i="5"/>
  <c r="R2175" i="5"/>
  <c r="J2175" i="5"/>
  <c r="X2175" i="5"/>
  <c r="I1946" i="5"/>
  <c r="H1946" i="5"/>
  <c r="F1946" i="5"/>
  <c r="R1946" i="5"/>
  <c r="J1946" i="5"/>
  <c r="F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X2002" i="5"/>
  <c r="I1746" i="5"/>
  <c r="R1746" i="5"/>
  <c r="J1746" i="5"/>
  <c r="H1746" i="5"/>
  <c r="F1746" i="5"/>
  <c r="R2014" i="5"/>
  <c r="J2014" i="5"/>
  <c r="I2014" i="5"/>
  <c r="H2014" i="5"/>
  <c r="F2014" i="5"/>
  <c r="X2014" i="5"/>
  <c r="R1639" i="5"/>
  <c r="J1639" i="5"/>
  <c r="I1639" i="5"/>
  <c r="H1639" i="5"/>
  <c r="F1639" i="5"/>
  <c r="R1858" i="5"/>
  <c r="J1858" i="5"/>
  <c r="I1858" i="5"/>
  <c r="H1858" i="5"/>
  <c r="F1858" i="5"/>
  <c r="X1858" i="5"/>
  <c r="R1731" i="5"/>
  <c r="J1731" i="5"/>
  <c r="I1731" i="5"/>
  <c r="H1731" i="5"/>
  <c r="F1731" i="5"/>
  <c r="X1731" i="5"/>
  <c r="J1417" i="5"/>
  <c r="I1417" i="5"/>
  <c r="R1417" i="5"/>
  <c r="H1417" i="5"/>
  <c r="F1417" i="5"/>
  <c r="R1734" i="5"/>
  <c r="J1734" i="5"/>
  <c r="I1734" i="5"/>
  <c r="H1734" i="5"/>
  <c r="F1734" i="5"/>
  <c r="J1437" i="5"/>
  <c r="I1437" i="5"/>
  <c r="H1437" i="5"/>
  <c r="F1437" i="5"/>
  <c r="X1437" i="5"/>
  <c r="R1437" i="5"/>
  <c r="I1607" i="5"/>
  <c r="H1607" i="5"/>
  <c r="F1607" i="5"/>
  <c r="R1607" i="5"/>
  <c r="J1607" i="5"/>
  <c r="I1575" i="5"/>
  <c r="H1575" i="5"/>
  <c r="F1575" i="5"/>
  <c r="R1575" i="5"/>
  <c r="J1575" i="5"/>
  <c r="X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H984" i="5"/>
  <c r="F984" i="5"/>
  <c r="R984" i="5"/>
  <c r="J984" i="5"/>
  <c r="I984" i="5"/>
  <c r="R1600" i="5"/>
  <c r="J1600" i="5"/>
  <c r="I1600" i="5"/>
  <c r="H1600" i="5"/>
  <c r="F1600" i="5"/>
  <c r="X1600" i="5"/>
  <c r="F1170" i="5"/>
  <c r="J1170" i="5"/>
  <c r="I1170" i="5"/>
  <c r="H1170" i="5"/>
  <c r="R1170" i="5"/>
  <c r="H1104" i="5"/>
  <c r="F1104" i="5"/>
  <c r="R1104" i="5"/>
  <c r="I1104" i="5"/>
  <c r="J1104" i="5"/>
  <c r="H1040" i="5"/>
  <c r="F1040" i="5"/>
  <c r="R1040" i="5"/>
  <c r="I1040" i="5"/>
  <c r="J1040" i="5"/>
  <c r="F1258" i="5"/>
  <c r="X1258" i="5"/>
  <c r="R1258" i="5"/>
  <c r="J1258" i="5"/>
  <c r="I1258" i="5"/>
  <c r="H1258" i="5"/>
  <c r="H1068" i="5"/>
  <c r="F1068" i="5"/>
  <c r="R1068" i="5"/>
  <c r="J1068" i="5"/>
  <c r="I1068" i="5"/>
  <c r="J1005" i="5"/>
  <c r="I1005" i="5"/>
  <c r="H1005" i="5"/>
  <c r="X1005" i="5"/>
  <c r="F1005" i="5"/>
  <c r="R1005" i="5"/>
  <c r="R947" i="5"/>
  <c r="I947" i="5"/>
  <c r="J947" i="5"/>
  <c r="H947" i="5"/>
  <c r="F947" i="5"/>
  <c r="J1188" i="5"/>
  <c r="I1188" i="5"/>
  <c r="H1188" i="5"/>
  <c r="F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R2377" i="5"/>
  <c r="H2361" i="5"/>
  <c r="F2361" i="5"/>
  <c r="J2361" i="5"/>
  <c r="I2361" i="5"/>
  <c r="X2361" i="5"/>
  <c r="R2361" i="5"/>
  <c r="R2275" i="5"/>
  <c r="J2275" i="5"/>
  <c r="H2275" i="5"/>
  <c r="I2275" i="5"/>
  <c r="F2275" i="5"/>
  <c r="J2384" i="5"/>
  <c r="I2384" i="5"/>
  <c r="R2384" i="5"/>
  <c r="H2384" i="5"/>
  <c r="F2384" i="5"/>
  <c r="H2230" i="5"/>
  <c r="F2230" i="5"/>
  <c r="R2230" i="5"/>
  <c r="J2230" i="5"/>
  <c r="I2230" i="5"/>
  <c r="X2230" i="5"/>
  <c r="J2231" i="5"/>
  <c r="I2231" i="5"/>
  <c r="H2231" i="5"/>
  <c r="F2231" i="5"/>
  <c r="R2231" i="5"/>
  <c r="J2183" i="5"/>
  <c r="I2183" i="5"/>
  <c r="H2183" i="5"/>
  <c r="F2183" i="5"/>
  <c r="R2183" i="5"/>
  <c r="I2163" i="5"/>
  <c r="H2163" i="5"/>
  <c r="F2163" i="5"/>
  <c r="X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X2068" i="5"/>
  <c r="I2068" i="5"/>
  <c r="I2049" i="5"/>
  <c r="H2049" i="5"/>
  <c r="F2049" i="5"/>
  <c r="X2049" i="5"/>
  <c r="R2049" i="5"/>
  <c r="J2049" i="5"/>
  <c r="R1962" i="5"/>
  <c r="J1962" i="5"/>
  <c r="I1962" i="5"/>
  <c r="H1962" i="5"/>
  <c r="F1962" i="5"/>
  <c r="F1856" i="5"/>
  <c r="J1856" i="5"/>
  <c r="H1856" i="5"/>
  <c r="R1856" i="5"/>
  <c r="I1856" i="5"/>
  <c r="I1869" i="5"/>
  <c r="H1869" i="5"/>
  <c r="F1869" i="5"/>
  <c r="X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X1743" i="5"/>
  <c r="J1743" i="5"/>
  <c r="I1743" i="5"/>
  <c r="F1743" i="5"/>
  <c r="H1743" i="5"/>
  <c r="I1740" i="5"/>
  <c r="F1740" i="5"/>
  <c r="R1740" i="5"/>
  <c r="H1740" i="5"/>
  <c r="J1740" i="5"/>
  <c r="I1730" i="5"/>
  <c r="H1730" i="5"/>
  <c r="F1730" i="5"/>
  <c r="R1730" i="5"/>
  <c r="J1730" i="5"/>
  <c r="I1714" i="5"/>
  <c r="H1714" i="5"/>
  <c r="F1714" i="5"/>
  <c r="X1714" i="5"/>
  <c r="R1714" i="5"/>
  <c r="J1714" i="5"/>
  <c r="I1698" i="5"/>
  <c r="H1698" i="5"/>
  <c r="F1698" i="5"/>
  <c r="R1698" i="5"/>
  <c r="J1698" i="5"/>
  <c r="I1682" i="5"/>
  <c r="H1682" i="5"/>
  <c r="F1682" i="5"/>
  <c r="R1682" i="5"/>
  <c r="J1682" i="5"/>
  <c r="I1666" i="5"/>
  <c r="H1666" i="5"/>
  <c r="F1666" i="5"/>
  <c r="X1666" i="5"/>
  <c r="R1666" i="5"/>
  <c r="J1666" i="5"/>
  <c r="I1650" i="5"/>
  <c r="H1650" i="5"/>
  <c r="F1650" i="5"/>
  <c r="X1650" i="5"/>
  <c r="R1650" i="5"/>
  <c r="J1650" i="5"/>
  <c r="I1634" i="5"/>
  <c r="H1634" i="5"/>
  <c r="F1634" i="5"/>
  <c r="R1634" i="5"/>
  <c r="J1634" i="5"/>
  <c r="F1618" i="5"/>
  <c r="X1618" i="5"/>
  <c r="R1618" i="5"/>
  <c r="J1618" i="5"/>
  <c r="I1618" i="5"/>
  <c r="H1618" i="5"/>
  <c r="F1602" i="5"/>
  <c r="X1602" i="5"/>
  <c r="R1602" i="5"/>
  <c r="J1602" i="5"/>
  <c r="I1602" i="5"/>
  <c r="H1602" i="5"/>
  <c r="F1586" i="5"/>
  <c r="R1586" i="5"/>
  <c r="J1586" i="5"/>
  <c r="I1586" i="5"/>
  <c r="H1586" i="5"/>
  <c r="F1570" i="5"/>
  <c r="X1570" i="5"/>
  <c r="R1570" i="5"/>
  <c r="J1570" i="5"/>
  <c r="I1570" i="5"/>
  <c r="H1570" i="5"/>
  <c r="F1554" i="5"/>
  <c r="R1554" i="5"/>
  <c r="J1554" i="5"/>
  <c r="I1554" i="5"/>
  <c r="H1554" i="5"/>
  <c r="R1850" i="5"/>
  <c r="J1850" i="5"/>
  <c r="I1850" i="5"/>
  <c r="H1850" i="5"/>
  <c r="F1850" i="5"/>
  <c r="R1643" i="5"/>
  <c r="J1643" i="5"/>
  <c r="I1643" i="5"/>
  <c r="H1643" i="5"/>
  <c r="F1643" i="5"/>
  <c r="H1767" i="5"/>
  <c r="F1767" i="5"/>
  <c r="X1767" i="5"/>
  <c r="R1767" i="5"/>
  <c r="J1767" i="5"/>
  <c r="I1767" i="5"/>
  <c r="R1695" i="5"/>
  <c r="J1695" i="5"/>
  <c r="I1695" i="5"/>
  <c r="H1695" i="5"/>
  <c r="F1695" i="5"/>
  <c r="X1695" i="5"/>
  <c r="R1631" i="5"/>
  <c r="J1631" i="5"/>
  <c r="I1631" i="5"/>
  <c r="H1631" i="5"/>
  <c r="F1631" i="5"/>
  <c r="J1760" i="5"/>
  <c r="I1760" i="5"/>
  <c r="H1760" i="5"/>
  <c r="R1760" i="5"/>
  <c r="F1760" i="5"/>
  <c r="R1683" i="5"/>
  <c r="J1683" i="5"/>
  <c r="I1683" i="5"/>
  <c r="H1683" i="5"/>
  <c r="F1683" i="5"/>
  <c r="X1683" i="5"/>
  <c r="I1540" i="5"/>
  <c r="H1540" i="5"/>
  <c r="F1540" i="5"/>
  <c r="X1540" i="5"/>
  <c r="R1540" i="5"/>
  <c r="J1540" i="5"/>
  <c r="J1433" i="5"/>
  <c r="I1433" i="5"/>
  <c r="H1433" i="5"/>
  <c r="R1433" i="5"/>
  <c r="F1433" i="5"/>
  <c r="J1425" i="5"/>
  <c r="I1425" i="5"/>
  <c r="H1425" i="5"/>
  <c r="R1425" i="5"/>
  <c r="F1425" i="5"/>
  <c r="X1425" i="5"/>
  <c r="I1595" i="5"/>
  <c r="H1595" i="5"/>
  <c r="F1595" i="5"/>
  <c r="R1595" i="5"/>
  <c r="J1595" i="5"/>
  <c r="I1563" i="5"/>
  <c r="H1563" i="5"/>
  <c r="F1563" i="5"/>
  <c r="R1563" i="5"/>
  <c r="J1563" i="5"/>
  <c r="X1563" i="5"/>
  <c r="H1472" i="5"/>
  <c r="F1472" i="5"/>
  <c r="I1472" i="5"/>
  <c r="R1472" i="5"/>
  <c r="J1472" i="5"/>
  <c r="H1444" i="5"/>
  <c r="F1444" i="5"/>
  <c r="X1444" i="5"/>
  <c r="J1444" i="5"/>
  <c r="I1444" i="5"/>
  <c r="R1444" i="5"/>
  <c r="F1415" i="5"/>
  <c r="R1415" i="5"/>
  <c r="J1415" i="5"/>
  <c r="I1415" i="5"/>
  <c r="H1415" i="5"/>
  <c r="I1359" i="5"/>
  <c r="H1359" i="5"/>
  <c r="X1359" i="5"/>
  <c r="R1359" i="5"/>
  <c r="F1359" i="5"/>
  <c r="J1359" i="5"/>
  <c r="H1420" i="5"/>
  <c r="X1420" i="5"/>
  <c r="R1420" i="5"/>
  <c r="F1420" i="5"/>
  <c r="J1420" i="5"/>
  <c r="I1420" i="5"/>
  <c r="R1576" i="5"/>
  <c r="J1576" i="5"/>
  <c r="I1576" i="5"/>
  <c r="H1576" i="5"/>
  <c r="F1576" i="5"/>
  <c r="X1576" i="5"/>
  <c r="H1428" i="5"/>
  <c r="R1428" i="5"/>
  <c r="F1428" i="5"/>
  <c r="J1428" i="5"/>
  <c r="I1428" i="5"/>
  <c r="H1159" i="5"/>
  <c r="J1159" i="5"/>
  <c r="R1159" i="5"/>
  <c r="I1159" i="5"/>
  <c r="F1159" i="5"/>
  <c r="X1150" i="5"/>
  <c r="H1150" i="5"/>
  <c r="F1150" i="5"/>
  <c r="R1150" i="5"/>
  <c r="I1150" i="5"/>
  <c r="J1150" i="5"/>
  <c r="H1239" i="5"/>
  <c r="R1239" i="5"/>
  <c r="J1239" i="5"/>
  <c r="I1239" i="5"/>
  <c r="F1239" i="5"/>
  <c r="X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X1275" i="5"/>
  <c r="J1457" i="5"/>
  <c r="H1457" i="5"/>
  <c r="F1457" i="5"/>
  <c r="R1457" i="5"/>
  <c r="I1457" i="5"/>
  <c r="H1000" i="5"/>
  <c r="F1000" i="5"/>
  <c r="X1000" i="5"/>
  <c r="R1000" i="5"/>
  <c r="I1000" i="5"/>
  <c r="J1000" i="5"/>
  <c r="F1334" i="5"/>
  <c r="R1334" i="5"/>
  <c r="J1334" i="5"/>
  <c r="I1334" i="5"/>
  <c r="H1334" i="5"/>
  <c r="F1326" i="5"/>
  <c r="R1326" i="5"/>
  <c r="J1326" i="5"/>
  <c r="I1326" i="5"/>
  <c r="H1326" i="5"/>
  <c r="F1318" i="5"/>
  <c r="X1318" i="5"/>
  <c r="R1318" i="5"/>
  <c r="J1318" i="5"/>
  <c r="I1318" i="5"/>
  <c r="H1318" i="5"/>
  <c r="F1310" i="5"/>
  <c r="R1310" i="5"/>
  <c r="J1310" i="5"/>
  <c r="I1310" i="5"/>
  <c r="H1310" i="5"/>
  <c r="F1302" i="5"/>
  <c r="R1302" i="5"/>
  <c r="J1302" i="5"/>
  <c r="I1302" i="5"/>
  <c r="H1302" i="5"/>
  <c r="F1294" i="5"/>
  <c r="X1294" i="5"/>
  <c r="R1294" i="5"/>
  <c r="J1294" i="5"/>
  <c r="I1294" i="5"/>
  <c r="H1294" i="5"/>
  <c r="F1286" i="5"/>
  <c r="R1286" i="5"/>
  <c r="J1286" i="5"/>
  <c r="I1286" i="5"/>
  <c r="H1286" i="5"/>
  <c r="F1278" i="5"/>
  <c r="R1278" i="5"/>
  <c r="J1278" i="5"/>
  <c r="I1278" i="5"/>
  <c r="H1278" i="5"/>
  <c r="F1270" i="5"/>
  <c r="X1270" i="5"/>
  <c r="R1270" i="5"/>
  <c r="J1270" i="5"/>
  <c r="I1270" i="5"/>
  <c r="H1270" i="5"/>
  <c r="R944" i="5"/>
  <c r="J944" i="5"/>
  <c r="I944" i="5"/>
  <c r="F944" i="5"/>
  <c r="H944" i="5"/>
  <c r="F1262" i="5"/>
  <c r="R1262" i="5"/>
  <c r="J1262" i="5"/>
  <c r="I1262" i="5"/>
  <c r="H1262" i="5"/>
  <c r="J1021" i="5"/>
  <c r="I1021" i="5"/>
  <c r="H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X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499" i="5"/>
  <c r="S455" i="5"/>
  <c r="S495" i="5"/>
  <c r="S508" i="5"/>
  <c r="S384" i="5"/>
  <c r="S523" i="5"/>
  <c r="S332" i="5"/>
  <c r="S535" i="5"/>
  <c r="S476" i="5"/>
  <c r="S336" i="5"/>
  <c r="S214" i="5"/>
  <c r="S329" i="5"/>
  <c r="S198" i="5"/>
  <c r="S371" i="5"/>
  <c r="S114" i="5"/>
  <c r="S351" i="5"/>
  <c r="S231" i="5"/>
  <c r="S162" i="5"/>
  <c r="S286" i="5"/>
  <c r="S270" i="5"/>
  <c r="S133" i="5"/>
  <c r="S238" i="5"/>
  <c r="S109" i="5"/>
  <c r="S245" i="5"/>
  <c r="S492" i="5"/>
  <c r="S322" i="5"/>
  <c r="S456" i="5"/>
  <c r="S376" i="5"/>
  <c r="S504" i="5"/>
  <c r="S323" i="5"/>
  <c r="S483" i="5"/>
  <c r="S488" i="5"/>
  <c r="S590" i="5"/>
  <c r="S368" i="5"/>
  <c r="S530" i="5"/>
  <c r="S480" i="5"/>
  <c r="S234" i="5"/>
  <c r="S185" i="5"/>
  <c r="S290" i="5"/>
  <c r="S182" i="5"/>
  <c r="S110" i="5"/>
  <c r="S531" i="5"/>
  <c r="S399" i="5"/>
  <c r="S250" i="5"/>
  <c r="S345" i="5"/>
  <c r="S321" i="5"/>
  <c r="S528" i="5"/>
  <c r="S141" i="5"/>
  <c r="S516" i="5"/>
  <c r="S594" i="5"/>
  <c r="S98" i="5"/>
  <c r="S134" i="5"/>
  <c r="S507" i="5"/>
  <c r="S158" i="5"/>
  <c r="S333" i="5"/>
  <c r="S451" i="5"/>
  <c r="S335" i="5"/>
  <c r="S205" i="5"/>
  <c r="S126" i="5"/>
  <c r="S153" i="5"/>
  <c r="S166" i="5"/>
  <c r="S118" i="5"/>
  <c r="S317" i="5"/>
  <c r="S582" i="5"/>
  <c r="S500" i="5"/>
  <c r="S347" i="5"/>
  <c r="S512" i="5"/>
  <c r="S221" i="5"/>
  <c r="S503" i="5"/>
  <c r="S478" i="5"/>
  <c r="S326" i="5"/>
  <c r="S514" i="5"/>
  <c r="S558" i="5"/>
  <c r="S230" i="5"/>
  <c r="S387" i="5"/>
  <c r="S559" i="5"/>
  <c r="S487" i="5"/>
  <c r="S551" i="5"/>
  <c r="S294" i="5"/>
  <c r="S170" i="5"/>
  <c r="S138" i="5"/>
  <c r="S202" i="5"/>
  <c r="S519" i="5"/>
  <c r="S209" i="5"/>
  <c r="S253" i="5"/>
  <c r="S258" i="5"/>
  <c r="S139" i="5"/>
  <c r="S319" i="5"/>
  <c r="S249" i="5"/>
  <c r="S547" i="5"/>
  <c r="S273" i="5"/>
  <c r="S544" i="5"/>
  <c r="S526" i="5"/>
  <c r="S318" i="5"/>
  <c r="S233" i="5"/>
  <c r="S241" i="5"/>
  <c r="S173" i="5"/>
  <c r="S174" i="5"/>
  <c r="S379" i="5"/>
  <c r="S331" i="5"/>
  <c r="S282" i="5"/>
  <c r="S274" i="5"/>
  <c r="S217" i="5"/>
  <c r="S218" i="5"/>
  <c r="S107" i="5"/>
  <c r="S285" i="5"/>
  <c r="S100" i="5"/>
  <c r="S266" i="5"/>
  <c r="S540" i="5"/>
  <c r="S520" i="5"/>
  <c r="S186" i="5"/>
  <c r="S550" i="5"/>
  <c r="S165" i="5"/>
  <c r="S338" i="5"/>
  <c r="S536" i="5"/>
  <c r="S310" i="5"/>
  <c r="S498" i="5"/>
  <c r="S122" i="5"/>
  <c r="S484" i="5"/>
  <c r="S471" i="5"/>
  <c r="S298" i="5"/>
  <c r="S142" i="5"/>
  <c r="S515" i="5"/>
  <c r="S289" i="5"/>
  <c r="S181" i="5"/>
  <c r="S313" i="5"/>
  <c r="S242" i="5"/>
  <c r="S307" i="5"/>
  <c r="S337" i="5"/>
  <c r="S101" i="5"/>
  <c r="S555" i="5"/>
  <c r="S570" i="5"/>
  <c r="S154" i="5"/>
  <c r="S301" i="5"/>
  <c r="S246" i="5"/>
  <c r="S254" i="5"/>
  <c r="S206" i="5"/>
  <c r="S325" i="5"/>
  <c r="S527" i="5"/>
  <c r="S369" i="5"/>
  <c r="S381" i="5"/>
  <c r="S309" i="5"/>
  <c r="X597" i="5"/>
  <c r="S597" i="5"/>
  <c r="S599" i="5"/>
  <c r="X465" i="5"/>
  <c r="X346" i="5"/>
  <c r="X502" i="5"/>
  <c r="S611" i="5"/>
  <c r="X220" i="5"/>
  <c r="X538" i="5"/>
  <c r="S601" i="5"/>
  <c r="X402" i="5"/>
  <c r="X340" i="5"/>
  <c r="X466" i="5"/>
  <c r="X472" i="5"/>
  <c r="X375" i="5"/>
  <c r="X232" i="5"/>
  <c r="X244" i="5"/>
  <c r="X378" i="5"/>
  <c r="X567" i="5"/>
  <c r="X496" i="5"/>
  <c r="X339" i="5"/>
  <c r="X454" i="5"/>
  <c r="X406" i="5"/>
  <c r="X370" i="5"/>
  <c r="X328" i="5"/>
  <c r="X591" i="5"/>
  <c r="X411" i="5"/>
  <c r="S600" i="5"/>
  <c r="X447" i="5"/>
  <c r="X423" i="5"/>
  <c r="X243" i="5"/>
  <c r="X112" i="5"/>
  <c r="X316" i="5"/>
  <c r="X208" i="5"/>
  <c r="X382" i="5"/>
  <c r="S382" i="5"/>
  <c r="X256" i="5"/>
  <c r="X525" i="5"/>
  <c r="X490" i="5"/>
  <c r="X537" i="5"/>
  <c r="X268" i="5"/>
  <c r="X334" i="5"/>
  <c r="X297" i="5"/>
  <c r="X207" i="5"/>
  <c r="X592" i="5"/>
  <c r="S533" i="5"/>
  <c r="X148" i="5"/>
  <c r="X513" i="5"/>
  <c r="X609" i="5"/>
  <c r="X561" i="5"/>
  <c r="S355" i="5"/>
  <c r="X588" i="5"/>
  <c r="S602" i="5"/>
  <c r="X562" i="5"/>
  <c r="X262" i="5"/>
  <c r="X573" i="5"/>
  <c r="X430" i="5"/>
  <c r="X358" i="5"/>
  <c r="X549" i="5"/>
  <c r="X124" i="5"/>
  <c r="X603" i="5"/>
  <c r="S603" i="5"/>
  <c r="X280" i="5"/>
  <c r="X477" i="5"/>
  <c r="X184" i="5"/>
  <c r="X292" i="5"/>
  <c r="X394" i="5"/>
  <c r="S605" i="5"/>
  <c r="X279" i="5"/>
  <c r="X189" i="5"/>
  <c r="X418" i="5"/>
  <c r="X172" i="5"/>
  <c r="S607" i="5"/>
  <c r="X426" i="5"/>
  <c r="X489" i="5"/>
  <c r="X579" i="5"/>
  <c r="X501" i="5"/>
  <c r="X442" i="5"/>
  <c r="X303" i="5"/>
  <c r="X435" i="5"/>
  <c r="X580" i="5"/>
  <c r="X201" i="5"/>
  <c r="X556" i="5"/>
  <c r="S314" i="5"/>
  <c r="X136" i="5"/>
  <c r="X160" i="5"/>
  <c r="X460" i="5"/>
  <c r="X196" i="5"/>
  <c r="X585" i="5"/>
  <c r="X261" i="5"/>
  <c r="X574" i="5"/>
  <c r="AB17" i="5"/>
  <c r="AB16" i="5"/>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I16" i="5"/>
  <c r="H16" i="5"/>
  <c r="S35" i="5"/>
  <c r="S55" i="5"/>
  <c r="S26" i="5"/>
  <c r="S41" i="5"/>
  <c r="S56" i="5"/>
  <c r="S36" i="5"/>
  <c r="S78" i="5"/>
  <c r="S20" i="5"/>
  <c r="S29" i="5"/>
  <c r="S77" i="5"/>
  <c r="S83" i="5"/>
  <c r="S75" i="5"/>
  <c r="S73" i="5"/>
  <c r="S44" i="5"/>
  <c r="S60" i="5"/>
  <c r="S86" i="5"/>
  <c r="S95" i="5"/>
  <c r="S67" i="5"/>
  <c r="S33" i="5"/>
  <c r="S23" i="5"/>
  <c r="S96" i="5"/>
  <c r="S84" i="5"/>
  <c r="S85" i="5"/>
  <c r="S93" i="5"/>
  <c r="S68" i="5"/>
  <c r="S48" i="5"/>
  <c r="S46" i="5"/>
  <c r="S16" i="5"/>
  <c r="S80" i="5"/>
  <c r="S43" i="5"/>
  <c r="S62" i="5"/>
  <c r="S88" i="5"/>
  <c r="S17" i="5"/>
  <c r="S31" i="5"/>
  <c r="S57" i="5"/>
  <c r="S37" i="5"/>
  <c r="S34" i="5"/>
  <c r="S40" i="5"/>
  <c r="S21" i="5"/>
  <c r="S22" i="5"/>
  <c r="S30" i="5"/>
  <c r="S87" i="5"/>
  <c r="S72" i="5"/>
  <c r="S18" i="5"/>
  <c r="S45" i="5"/>
  <c r="S19" i="5"/>
  <c r="S69" i="5"/>
  <c r="S51" i="5"/>
  <c r="S58" i="5"/>
  <c r="S94" i="5"/>
  <c r="S65" i="5"/>
  <c r="S39" i="5"/>
  <c r="S89" i="5"/>
  <c r="S59" i="5"/>
  <c r="S54" i="5"/>
  <c r="S70" i="5"/>
  <c r="S91" i="5"/>
  <c r="S92" i="5"/>
  <c r="S79" i="5"/>
  <c r="S71" i="5"/>
  <c r="S82" i="5"/>
  <c r="S42" i="5"/>
  <c r="S53" i="5"/>
  <c r="S32" i="5"/>
  <c r="S66" i="5"/>
  <c r="S24" i="5"/>
  <c r="S74" i="5"/>
  <c r="S61" i="5"/>
  <c r="S49" i="5"/>
  <c r="S27" i="5"/>
  <c r="S50" i="5"/>
  <c r="S38" i="5"/>
  <c r="S90" i="5"/>
  <c r="S63" i="5"/>
  <c r="S52" i="5"/>
  <c r="S25" i="5"/>
  <c r="S47" i="5"/>
  <c r="S76" i="5"/>
  <c r="S64" i="5"/>
  <c r="S28" i="5"/>
  <c r="S81" i="5"/>
  <c r="G64" i="6" a="1"/>
  <c r="B27" i="6" l="1"/>
  <c r="G27" i="6" s="1"/>
  <c r="B52" i="6"/>
  <c r="G52" i="6" s="1"/>
  <c r="F27" i="6"/>
  <c r="B51" i="6"/>
  <c r="G51" i="6" s="1"/>
  <c r="F26" i="6"/>
  <c r="B81" i="4"/>
  <c r="A58" i="6" s="1"/>
  <c r="B61" i="4"/>
  <c r="A43" i="6" s="1"/>
  <c r="B67" i="4"/>
  <c r="A48" i="6" s="1"/>
  <c r="B77" i="4"/>
  <c r="A55" i="6" s="1"/>
  <c r="B79" i="4"/>
  <c r="A57" i="6" s="1"/>
  <c r="B87" i="4"/>
  <c r="A62" i="6" s="1"/>
  <c r="B75" i="4"/>
  <c r="A54" i="6" s="1"/>
  <c r="B31" i="4"/>
  <c r="A18" i="6" s="1"/>
  <c r="B85" i="4"/>
  <c r="A60" i="6" s="1"/>
  <c r="B43" i="4"/>
  <c r="A28" i="6" s="1"/>
  <c r="B83" i="4"/>
  <c r="A59" i="6" s="1"/>
  <c r="B89" i="4"/>
  <c r="A63" i="6" s="1"/>
  <c r="B37" i="4"/>
  <c r="A23" i="6" s="1"/>
  <c r="B55" i="4"/>
  <c r="A38" i="6" s="1"/>
  <c r="B49" i="4"/>
  <c r="A33" i="6" s="1"/>
  <c r="R16" i="5"/>
  <c r="H88" i="5"/>
  <c r="I53" i="5"/>
  <c r="R76" i="5"/>
  <c r="G76" i="5"/>
  <c r="J88" i="5"/>
  <c r="T88" i="5" s="1"/>
  <c r="I88" i="5"/>
  <c r="G89" i="5"/>
  <c r="G52" i="5"/>
  <c r="G29" i="5"/>
  <c r="R89" i="5"/>
  <c r="H52" i="5"/>
  <c r="H41" i="5"/>
  <c r="H28" i="5"/>
  <c r="G88" i="5"/>
  <c r="G28" i="5"/>
  <c r="J52" i="5"/>
  <c r="J41" i="5"/>
  <c r="I52" i="5"/>
  <c r="J29" i="5"/>
  <c r="H65" i="5"/>
  <c r="J28" i="5"/>
  <c r="I41" i="5"/>
  <c r="J65" i="5"/>
  <c r="R41" i="5"/>
  <c r="R64" i="5"/>
  <c r="J17" i="5"/>
  <c r="H64" i="5"/>
  <c r="H53" i="5"/>
  <c r="I64" i="5"/>
  <c r="R29" i="5"/>
  <c r="I65" i="5"/>
  <c r="R17" i="5"/>
  <c r="I17" i="5"/>
  <c r="I29" i="5"/>
  <c r="J64" i="5"/>
  <c r="H17" i="5"/>
  <c r="H76" i="5"/>
  <c r="X82" i="5"/>
  <c r="X67" i="5"/>
  <c r="X60" i="5"/>
  <c r="X53" i="5"/>
  <c r="X45" i="5"/>
  <c r="X38" i="5"/>
  <c r="X31" i="5"/>
  <c r="X24" i="5"/>
  <c r="X17" i="5"/>
  <c r="G96" i="5"/>
  <c r="X96" i="5"/>
  <c r="X89" i="5"/>
  <c r="X81" i="5"/>
  <c r="X74" i="5"/>
  <c r="X52" i="5"/>
  <c r="X16" i="5"/>
  <c r="G68" i="6"/>
  <c r="X88" i="5"/>
  <c r="X66" i="5"/>
  <c r="X59" i="5"/>
  <c r="X51" i="5"/>
  <c r="X44" i="5"/>
  <c r="X37" i="5"/>
  <c r="X30" i="5"/>
  <c r="X23" i="5"/>
  <c r="H38" i="5"/>
  <c r="G82" i="5"/>
  <c r="G45" i="5"/>
  <c r="X95" i="5"/>
  <c r="X87" i="5"/>
  <c r="X80" i="5"/>
  <c r="X73" i="5"/>
  <c r="X58" i="5"/>
  <c r="X22" i="5"/>
  <c r="X94" i="5"/>
  <c r="X65" i="5"/>
  <c r="X57" i="5"/>
  <c r="X50" i="5"/>
  <c r="X43" i="5"/>
  <c r="X36" i="5"/>
  <c r="X29" i="5"/>
  <c r="X21" i="5"/>
  <c r="G94" i="5"/>
  <c r="G67" i="5"/>
  <c r="G43" i="5"/>
  <c r="G30" i="5"/>
  <c r="X93" i="5"/>
  <c r="X86" i="5"/>
  <c r="X79" i="5"/>
  <c r="X72" i="5"/>
  <c r="X64" i="5"/>
  <c r="X28" i="5"/>
  <c r="X71" i="5"/>
  <c r="X63" i="5"/>
  <c r="X56" i="5"/>
  <c r="X49" i="5"/>
  <c r="X42" i="5"/>
  <c r="X35" i="5"/>
  <c r="X27" i="5"/>
  <c r="X20" i="5"/>
  <c r="I38" i="5"/>
  <c r="R82" i="5"/>
  <c r="G65" i="5"/>
  <c r="G53" i="5"/>
  <c r="X92" i="5"/>
  <c r="X85" i="5"/>
  <c r="X78" i="5"/>
  <c r="X70" i="5"/>
  <c r="X34" i="5"/>
  <c r="X69" i="5"/>
  <c r="X62" i="5"/>
  <c r="X55" i="5"/>
  <c r="X48" i="5"/>
  <c r="X41" i="5"/>
  <c r="X33" i="5"/>
  <c r="X26" i="5"/>
  <c r="X19" i="5"/>
  <c r="G63" i="5"/>
  <c r="G51" i="5"/>
  <c r="G38" i="5"/>
  <c r="G26" i="5"/>
  <c r="G91" i="5"/>
  <c r="X91" i="5"/>
  <c r="R84" i="5"/>
  <c r="X84" i="5"/>
  <c r="G77" i="5"/>
  <c r="X77" i="5"/>
  <c r="G40" i="5"/>
  <c r="X40" i="5"/>
  <c r="X76" i="5"/>
  <c r="X68" i="5"/>
  <c r="X61" i="5"/>
  <c r="X54" i="5"/>
  <c r="X47" i="5"/>
  <c r="X39" i="5"/>
  <c r="X32" i="5"/>
  <c r="X25" i="5"/>
  <c r="X18" i="5"/>
  <c r="G66" i="6"/>
  <c r="G61" i="5"/>
  <c r="G49" i="5"/>
  <c r="G36" i="5"/>
  <c r="G24" i="5"/>
  <c r="X90" i="5"/>
  <c r="X83" i="5"/>
  <c r="X75" i="5"/>
  <c r="X46" i="5"/>
  <c r="J84" i="5"/>
  <c r="J40" i="5"/>
  <c r="I84" i="5"/>
  <c r="R40" i="5"/>
  <c r="G84" i="5"/>
  <c r="H77" i="5"/>
  <c r="J91" i="5"/>
  <c r="J77" i="5"/>
  <c r="I91" i="5"/>
  <c r="R91" i="5"/>
  <c r="I77" i="5"/>
  <c r="H91" i="5"/>
  <c r="R77" i="5"/>
  <c r="G65" i="6"/>
  <c r="I40" i="5"/>
  <c r="G67" i="6"/>
  <c r="D15" i="6"/>
  <c r="F20" i="6"/>
  <c r="B25" i="6"/>
  <c r="G25" i="6" s="1"/>
  <c r="C15" i="6"/>
  <c r="B45" i="6"/>
  <c r="G45" i="6" s="1"/>
  <c r="B20" i="6"/>
  <c r="B30" i="6" s="1"/>
  <c r="G30" i="6" s="1"/>
  <c r="F32" i="6"/>
  <c r="F22" i="6"/>
  <c r="H22" i="6" s="1"/>
  <c r="D22" i="6" s="1"/>
  <c r="F68" i="6"/>
  <c r="H27" i="6"/>
  <c r="D27" i="6" s="1"/>
  <c r="B42" i="6"/>
  <c r="G42" i="6" s="1"/>
  <c r="B47" i="6"/>
  <c r="G47" i="6" s="1"/>
  <c r="G17" i="6"/>
  <c r="H17" i="6" s="1"/>
  <c r="B37" i="6"/>
  <c r="G37" i="6" s="1"/>
  <c r="B32" i="6"/>
  <c r="G32" i="6" s="1"/>
  <c r="C17" i="6"/>
  <c r="F36" i="6"/>
  <c r="H26" i="6"/>
  <c r="D26" i="6" s="1"/>
  <c r="F41" i="6"/>
  <c r="H41" i="6" s="1"/>
  <c r="D41" i="6" s="1"/>
  <c r="F31" i="6"/>
  <c r="H31" i="6" s="1"/>
  <c r="D31" i="6" s="1"/>
  <c r="F51" i="6"/>
  <c r="H51" i="6" s="1"/>
  <c r="D51" i="6" s="1"/>
  <c r="F46" i="6"/>
  <c r="H46" i="6" s="1"/>
  <c r="D46" i="6" s="1"/>
  <c r="F67" i="6"/>
  <c r="F21" i="6"/>
  <c r="H21" i="6" s="1"/>
  <c r="D21" i="6" s="1"/>
  <c r="B36" i="6"/>
  <c r="G36" i="6" s="1"/>
  <c r="C16" i="6"/>
  <c r="D16" i="6"/>
  <c r="G14" i="6"/>
  <c r="H14" i="6" s="1"/>
  <c r="F19" i="6"/>
  <c r="C14" i="6"/>
  <c r="B19" i="6"/>
  <c r="B24" i="6" s="1"/>
  <c r="G24" i="6" s="1"/>
  <c r="C12" i="6"/>
  <c r="G31" i="4"/>
  <c r="C11" i="6"/>
  <c r="B65" i="4"/>
  <c r="A47" i="6" s="1"/>
  <c r="C10" i="6"/>
  <c r="B59" i="4"/>
  <c r="A42" i="6" s="1"/>
  <c r="B71" i="4"/>
  <c r="A52" i="6" s="1"/>
  <c r="A27" i="6"/>
  <c r="C9" i="6"/>
  <c r="C8" i="6"/>
  <c r="A16" i="6"/>
  <c r="C7" i="6"/>
  <c r="D67" i="4"/>
  <c r="D31" i="4"/>
  <c r="D49" i="4"/>
  <c r="D43" i="4"/>
  <c r="A26" i="6"/>
  <c r="D61" i="4"/>
  <c r="D37" i="4"/>
  <c r="D55" i="4"/>
  <c r="G61" i="4"/>
  <c r="B64" i="4"/>
  <c r="A46" i="6" s="1"/>
  <c r="B58" i="4"/>
  <c r="A41" i="6" s="1"/>
  <c r="B52" i="4"/>
  <c r="A36" i="6" s="1"/>
  <c r="G55" i="4"/>
  <c r="G67" i="4"/>
  <c r="G37" i="4"/>
  <c r="C6" i="6"/>
  <c r="C5" i="6"/>
  <c r="B56" i="4"/>
  <c r="A39" i="6" s="1"/>
  <c r="B62" i="4"/>
  <c r="A44" i="6" s="1"/>
  <c r="C4" i="6"/>
  <c r="D4" i="6"/>
  <c r="B32" i="4"/>
  <c r="A19" i="6" s="1"/>
  <c r="G69" i="6" a="1"/>
  <c r="G69" i="6" s="1"/>
  <c r="G64" i="6"/>
  <c r="A25" i="6"/>
  <c r="B68" i="4"/>
  <c r="A49" i="6" s="1"/>
  <c r="B50" i="4"/>
  <c r="A34" i="6" s="1"/>
  <c r="B57" i="4"/>
  <c r="A40" i="6" s="1"/>
  <c r="B63" i="4"/>
  <c r="A45" i="6" s="1"/>
  <c r="G49" i="4"/>
  <c r="G74" i="4"/>
  <c r="A17" i="6"/>
  <c r="B35" i="4"/>
  <c r="A22" i="6" s="1"/>
  <c r="B33" i="4"/>
  <c r="A20" i="6" s="1"/>
  <c r="B69" i="4"/>
  <c r="A50" i="6" s="1"/>
  <c r="F69" i="6"/>
  <c r="T63" i="5"/>
  <c r="T28" i="5"/>
  <c r="T16" i="5"/>
  <c r="T49" i="5"/>
  <c r="T72" i="5"/>
  <c r="T38" i="5"/>
  <c r="T18" i="5"/>
  <c r="T27" i="5"/>
  <c r="T82" i="5"/>
  <c r="T44" i="5"/>
  <c r="T55" i="5"/>
  <c r="T37" i="5"/>
  <c r="T39" i="5"/>
  <c r="T80" i="5"/>
  <c r="T78" i="5"/>
  <c r="T79" i="5"/>
  <c r="T20" i="5"/>
  <c r="T31" i="5"/>
  <c r="T25" i="5"/>
  <c r="T46" i="5"/>
  <c r="T51" i="5"/>
  <c r="T45" i="5"/>
  <c r="T62" i="5"/>
  <c r="T52" i="5"/>
  <c r="T74" i="5"/>
  <c r="T83" i="5"/>
  <c r="T21" i="5"/>
  <c r="T87" i="5"/>
  <c r="T85" i="5"/>
  <c r="T75" i="5"/>
  <c r="T68" i="5"/>
  <c r="T95" i="5"/>
  <c r="T89" i="5"/>
  <c r="T90" i="5"/>
  <c r="T70" i="5"/>
  <c r="T34" i="5"/>
  <c r="T57" i="5"/>
  <c r="T73" i="5"/>
  <c r="T60" i="5"/>
  <c r="T43" i="5"/>
  <c r="T54" i="5"/>
  <c r="T47" i="5"/>
  <c r="T23" i="5"/>
  <c r="T48" i="5"/>
  <c r="T40" i="5"/>
  <c r="T35" i="5"/>
  <c r="T64" i="5"/>
  <c r="T22" i="5"/>
  <c r="T96" i="5"/>
  <c r="T69" i="5"/>
  <c r="T71" i="5"/>
  <c r="T17" i="5"/>
  <c r="T53" i="5"/>
  <c r="T24" i="5"/>
  <c r="T58" i="5"/>
  <c r="T56" i="5"/>
  <c r="T65" i="5"/>
  <c r="T33" i="5"/>
  <c r="T94" i="5"/>
  <c r="T42" i="5"/>
  <c r="T36" i="5"/>
  <c r="T30" i="5"/>
  <c r="T61" i="5"/>
  <c r="T66" i="5"/>
  <c r="T32" i="5"/>
  <c r="T29" i="5"/>
  <c r="T67" i="5"/>
  <c r="T93" i="5"/>
  <c r="T92" i="5"/>
  <c r="T91" i="5"/>
  <c r="T86" i="5"/>
  <c r="T84" i="5"/>
  <c r="T50" i="5"/>
  <c r="T19" i="5"/>
  <c r="T59" i="5"/>
  <c r="T76" i="5"/>
  <c r="T26" i="5"/>
  <c r="T41" i="5"/>
  <c r="T77" i="5"/>
  <c r="T81" i="5"/>
  <c r="H37" i="6" l="1"/>
  <c r="D37" i="6" s="1"/>
  <c r="F42" i="6"/>
  <c r="H42" i="6" s="1"/>
  <c r="D42" i="6" s="1"/>
  <c r="F47" i="6"/>
  <c r="H47" i="6" s="1"/>
  <c r="F37" i="6"/>
  <c r="F52" i="6"/>
  <c r="H52" i="6"/>
  <c r="C31" i="6"/>
  <c r="C51" i="6"/>
  <c r="B44" i="6"/>
  <c r="G44" i="6" s="1"/>
  <c r="B34" i="6"/>
  <c r="G34" i="6" s="1"/>
  <c r="H68" i="6"/>
  <c r="D68" i="6" s="1"/>
  <c r="H67" i="6"/>
  <c r="B40" i="6"/>
  <c r="G40" i="6" s="1"/>
  <c r="F25" i="6"/>
  <c r="G20" i="6"/>
  <c r="B35" i="6"/>
  <c r="G35" i="6" s="1"/>
  <c r="H20" i="6"/>
  <c r="B50" i="6"/>
  <c r="G50" i="6" s="1"/>
  <c r="H32" i="6"/>
  <c r="C42" i="6"/>
  <c r="D17" i="6"/>
  <c r="K68" i="6"/>
  <c r="C27" i="6"/>
  <c r="C22" i="6"/>
  <c r="C46" i="6"/>
  <c r="C26" i="6"/>
  <c r="C21" i="6"/>
  <c r="H36" i="6"/>
  <c r="C41" i="6"/>
  <c r="K67" i="6"/>
  <c r="G19" i="6"/>
  <c r="H19" i="6" s="1"/>
  <c r="F24" i="6"/>
  <c r="B49" i="6"/>
  <c r="G49" i="6" s="1"/>
  <c r="B29" i="6"/>
  <c r="G29" i="6" s="1"/>
  <c r="B39" i="6"/>
  <c r="G39" i="6" s="1"/>
  <c r="D14" i="6"/>
  <c r="H69" i="6"/>
  <c r="C69" i="6"/>
  <c r="H64" i="6"/>
  <c r="B64" i="6"/>
  <c r="D47" i="6" l="1"/>
  <c r="C47" i="6"/>
  <c r="C37" i="6"/>
  <c r="D52" i="6"/>
  <c r="C52" i="6"/>
  <c r="C68" i="6"/>
  <c r="D67" i="6"/>
  <c r="C67" i="6"/>
  <c r="D20" i="6"/>
  <c r="K66" i="6"/>
  <c r="C20" i="6"/>
  <c r="F35" i="6"/>
  <c r="H35" i="6" s="1"/>
  <c r="F50" i="6"/>
  <c r="H50" i="6" s="1"/>
  <c r="F40" i="6"/>
  <c r="H40" i="6" s="1"/>
  <c r="F45" i="6"/>
  <c r="H45" i="6" s="1"/>
  <c r="H25" i="6"/>
  <c r="F66" i="6"/>
  <c r="H66" i="6" s="1"/>
  <c r="F30" i="6"/>
  <c r="H30" i="6" s="1"/>
  <c r="D32" i="6"/>
  <c r="C32" i="6"/>
  <c r="D36" i="6"/>
  <c r="C36" i="6"/>
  <c r="D19" i="6"/>
  <c r="C19" i="6"/>
  <c r="K65" i="6"/>
  <c r="F34" i="6"/>
  <c r="H34" i="6" s="1"/>
  <c r="F39" i="6"/>
  <c r="H39" i="6" s="1"/>
  <c r="F54" i="6"/>
  <c r="F65" i="6"/>
  <c r="H24" i="6"/>
  <c r="F49" i="6"/>
  <c r="H49" i="6" s="1"/>
  <c r="F44" i="6"/>
  <c r="H44" i="6" s="1"/>
  <c r="F29" i="6"/>
  <c r="H29" i="6" s="1"/>
  <c r="D64" i="6"/>
  <c r="C64" i="6"/>
  <c r="D66" i="6" l="1"/>
  <c r="C66" i="6"/>
  <c r="D25" i="6"/>
  <c r="C25" i="6"/>
  <c r="D40" i="6"/>
  <c r="C40" i="6"/>
  <c r="D50" i="6"/>
  <c r="C50" i="6"/>
  <c r="D35" i="6"/>
  <c r="C35" i="6"/>
  <c r="D30" i="6"/>
  <c r="C30" i="6"/>
  <c r="D45" i="6"/>
  <c r="C45" i="6"/>
  <c r="D29" i="6"/>
  <c r="C29" i="6"/>
  <c r="D44" i="6"/>
  <c r="C44" i="6"/>
  <c r="D49" i="6"/>
  <c r="C49" i="6"/>
  <c r="D24" i="6"/>
  <c r="C24" i="6"/>
  <c r="B2" i="6"/>
  <c r="C2" i="6"/>
  <c r="H65" i="6"/>
  <c r="F57" i="6"/>
  <c r="H57" i="6" s="1"/>
  <c r="F62" i="6"/>
  <c r="H62" i="6" s="1"/>
  <c r="F60" i="6"/>
  <c r="H60" i="6" s="1"/>
  <c r="F55" i="6"/>
  <c r="F58" i="6"/>
  <c r="H58" i="6" s="1"/>
  <c r="F63" i="6"/>
  <c r="H63" i="6" s="1"/>
  <c r="F59" i="6"/>
  <c r="H59" i="6" s="1"/>
  <c r="H54" i="6"/>
  <c r="D39" i="6"/>
  <c r="C39" i="6"/>
  <c r="D34" i="6"/>
  <c r="C34" i="6"/>
  <c r="D57" i="6" l="1"/>
  <c r="C57" i="6"/>
  <c r="D65" i="6"/>
  <c r="C65" i="6"/>
  <c r="D54" i="6"/>
  <c r="C54" i="6"/>
  <c r="D59" i="6"/>
  <c r="C59" i="6"/>
  <c r="D63" i="6"/>
  <c r="C63" i="6"/>
  <c r="D58" i="6"/>
  <c r="C58" i="6"/>
  <c r="F56" i="6"/>
  <c r="H56" i="6" s="1"/>
  <c r="H55" i="6"/>
  <c r="D60" i="6"/>
  <c r="C60" i="6"/>
  <c r="D62" i="6"/>
  <c r="C62" i="6"/>
  <c r="H70" i="6" l="1"/>
  <c r="D2" i="6" s="1"/>
  <c r="D55" i="6"/>
  <c r="C55" i="6"/>
  <c r="D56" i="6"/>
  <c r="C56"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<sst xmlns="http://schemas.openxmlformats.org/spreadsheetml/2006/main" count="22956" uniqueCount="15972">
  <si>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</si>
  <si>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</si>
  <si>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</si>
  <si>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</si>
  <si>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</si>
  <si>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</si>
  <si>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</si>
  <si>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</si>
  <si>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</si>
  <si>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</si>
  <si>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</si>
  <si>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</si>
  <si>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</si>
  <si>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</si>
  <si>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</si>
  <si>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</si>
  <si>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</si>
  <si>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</si>
  <si>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</si>
  <si>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</si>
  <si>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</si>
  <si>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</si>
  <si>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</si>
  <si>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</si>
  <si>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</si>
  <si>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</si>
  <si>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</si>
  <si>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</si>
  <si>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</si>
  <si>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</si>
  <si>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</si>
  <si>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</si>
  <si>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</si>
  <si>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</si>
  <si>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</si>
  <si>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</si>
  <si>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</si>
  <si>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</si>
  <si>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</si>
  <si>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</si>
  <si>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</si>
  <si>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</si>
  <si>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</si>
  <si>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</si>
  <si>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</si>
  <si>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</si>
  <si>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</si>
  <si>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</si>
  <si>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</si>
  <si>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</si>
  <si>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</si>
  <si>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</si>
  <si>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</si>
  <si>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</si>
  <si>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</si>
  <si>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</si>
  <si>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</si>
  <si>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</si>
  <si>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</si>
  <si>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</si>
  <si>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</si>
  <si>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</si>
  <si>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</si>
  <si>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</si>
  <si>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</si>
  <si>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</si>
  <si>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</si>
  <si>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</si>
  <si>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</si>
  <si>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</si>
  <si>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</si>
  <si>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</si>
  <si>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</si>
  <si>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</si>
  <si>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</si>
  <si>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</si>
  <si>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</si>
  <si>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</si>
  <si>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</si>
  <si>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</si>
  <si>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</si>
  <si>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</si>
  <si>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</si>
  <si>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</si>
  <si>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</si>
  <si>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</si>
  <si>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</si>
  <si>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</si>
  <si>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</si>
  <si>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</si>
  <si>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</si>
  <si>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</si>
  <si>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</si>
  <si>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</si>
  <si>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</si>
  <si>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</si>
  <si>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</si>
  <si>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</si>
  <si>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</si>
  <si>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</si>
  <si>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</si>
  <si>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</si>
  <si>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</si>
  <si>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</si>
  <si>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</si>
  <si>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</si>
  <si>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</si>
  <si>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</si>
  <si>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</si>
  <si>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</si>
  <si>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</si>
  <si>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</si>
  <si>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</si>
  <si>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</si>
  <si>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</si>
  <si>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</si>
  <si>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</si>
  <si>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</si>
  <si>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</si>
  <si>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</si>
  <si>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</si>
  <si>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</si>
  <si>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</si>
  <si>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</si>
  <si>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</si>
  <si>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</si>
  <si>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</si>
  <si>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</si>
  <si>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</si>
  <si>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</si>
  <si>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</si>
  <si>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</si>
  <si>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</si>
  <si>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</si>
  <si>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</si>
  <si>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</si>
  <si>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</si>
  <si>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</si>
  <si>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</si>
  <si>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</si>
  <si>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</si>
  <si>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</si>
  <si>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</si>
  <si>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</si>
  <si>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</si>
  <si>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</si>
  <si>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</si>
  <si>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</si>
  <si>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</si>
  <si>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</si>
  <si>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</si>
  <si>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</si>
  <si>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</si>
  <si>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</si>
  <si>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</si>
  <si>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</si>
  <si>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</si>
  <si>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</si>
  <si>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</si>
  <si>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</si>
  <si>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</si>
  <si>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</si>
  <si>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</si>
  <si>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</si>
  <si>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</si>
  <si>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</si>
  <si>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</si>
  <si>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</si>
  <si>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</si>
  <si>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</si>
  <si>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</si>
  <si>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</si>
  <si>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</si>
  <si>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</si>
  <si>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</si>
  <si>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</si>
  <si>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</si>
  <si>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</si>
  <si>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</si>
  <si>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</si>
  <si>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</si>
  <si>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</si>
  <si>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</si>
  <si>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</si>
  <si>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</si>
  <si>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</si>
  <si>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</si>
  <si>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</si>
  <si>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</si>
  <si>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</si>
  <si>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</si>
  <si>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</si>
  <si>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</si>
  <si>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</si>
  <si>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</si>
  <si>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</si>
  <si>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</si>
  <si>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</si>
  <si>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</si>
  <si>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</si>
  <si>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</si>
  <si>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</si>
  <si>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</si>
  <si>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</si>
  <si>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</si>
  <si>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</si>
  <si>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</si>
  <si>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</si>
  <si>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</si>
  <si>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</si>
  <si>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</si>
  <si>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</si>
  <si>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</si>
  <si>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</si>
  <si>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</si>
  <si>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</si>
  <si>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</si>
  <si>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</si>
  <si>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</si>
  <si>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</si>
  <si>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</si>
  <si>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</si>
  <si>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</si>
  <si>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</si>
  <si>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</si>
  <si>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</si>
  <si>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</si>
  <si>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</si>
  <si>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</si>
  <si>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</si>
  <si>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</si>
  <si>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</si>
  <si>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</si>
  <si>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</si>
  <si>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</si>
  <si>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</si>
  <si>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</si>
  <si>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</si>
  <si>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</si>
  <si>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</si>
  <si>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</si>
  <si>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</si>
  <si>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</si>
  <si>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</si>
  <si>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</si>
  <si>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</si>
  <si>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</si>
  <si>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</si>
  <si>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</si>
  <si>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</si>
  <si>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</si>
  <si>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</si>
  <si>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</si>
  <si>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</si>
  <si>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</si>
  <si>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</si>
  <si>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</si>
  <si>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</si>
  <si>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</si>
  <si>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</si>
  <si>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</si>
  <si>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</si>
  <si>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</si>
  <si>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</si>
  <si>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</si>
  <si>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</si>
  <si>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</si>
  <si>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</si>
  <si>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</si>
  <si>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</si>
  <si>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</si>
  <si>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</si>
  <si>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</si>
  <si>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</si>
  <si>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</si>
  <si>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</si>
  <si>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</si>
  <si>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</si>
  <si>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</si>
  <si>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</si>
  <si>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</si>
  <si>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</si>
  <si>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</si>
  <si>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</si>
  <si>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</si>
  <si>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</si>
  <si>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</si>
  <si>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</si>
  <si>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</si>
  <si>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</si>
  <si>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</si>
  <si>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</si>
  <si>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</si>
  <si>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</si>
  <si>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</si>
  <si>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</si>
  <si>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</si>
  <si>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</si>
  <si>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</si>
  <si>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</si>
  <si>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</si>
  <si>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</si>
  <si>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</si>
  <si>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</si>
  <si>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</si>
  <si>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</si>
  <si>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</si>
  <si>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</si>
  <si>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</si>
  <si>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</si>
  <si>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</si>
  <si>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</si>
  <si>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</si>
  <si>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</si>
  <si>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</si>
  <si>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</si>
  <si>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</si>
  <si>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</si>
  <si>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</si>
  <si>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</si>
  <si>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</si>
  <si>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</si>
  <si>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</si>
  <si>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</si>
  <si>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</si>
  <si>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</si>
  <si>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</si>
  <si>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</si>
  <si>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</si>
  <si>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</si>
  <si>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</si>
  <si>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</si>
  <si>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</si>
  <si>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</si>
  <si>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</si>
  <si>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</si>
  <si>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</si>
  <si>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</si>
  <si>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</si>
  <si>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</si>
  <si>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</si>
  <si>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</si>
  <si>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</si>
  <si>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</si>
  <si>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</si>
  <si>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</si>
  <si>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</si>
  <si>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</si>
  <si>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</si>
  <si>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</si>
  <si>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</si>
  <si>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</si>
  <si>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</si>
  <si>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</si>
  <si>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</si>
  <si>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</si>
  <si>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</si>
  <si>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</si>
  <si>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</si>
  <si>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</si>
  <si>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</si>
  <si>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</si>
  <si>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</si>
  <si>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</si>
  <si>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</si>
  <si>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</si>
  <si>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</si>
  <si>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</si>
  <si>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</si>
  <si>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</si>
  <si>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</si>
  <si>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</si>
  <si>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</si>
  <si>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</si>
  <si>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</si>
  <si>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</si>
  <si>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</si>
  <si>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</si>
  <si>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</si>
  <si>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</si>
  <si>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</si>
  <si>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</si>
  <si>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</si>
  <si>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</si>
  <si>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</si>
  <si>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</si>
  <si>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</si>
  <si>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</si>
  <si>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</si>
  <si>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</si>
  <si>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</si>
  <si>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</si>
  <si>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</si>
  <si>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</si>
  <si>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</si>
  <si>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</si>
  <si>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</si>
  <si>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</si>
  <si>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</si>
  <si>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</si>
  <si>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</si>
  <si>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</si>
  <si>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</si>
  <si>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</si>
  <si>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</si>
  <si>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</si>
  <si>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</si>
  <si>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</si>
  <si>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</si>
  <si>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</si>
  <si>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</si>
  <si>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</si>
  <si>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</si>
  <si>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</si>
  <si>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</si>
  <si>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</si>
  <si>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</si>
  <si>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</si>
  <si>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</si>
  <si>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</si>
  <si>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</si>
  <si>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</si>
  <si>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</si>
  <si>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</si>
  <si>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</si>
  <si>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</si>
  <si>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</si>
  <si>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</si>
  <si>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</si>
  <si>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</si>
  <si>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</si>
  <si>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</si>
  <si>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</si>
  <si>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</si>
  <si>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</si>
  <si>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</si>
  <si>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</si>
  <si>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</si>
  <si>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</si>
  <si>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</si>
  <si>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</si>
  <si>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</si>
  <si>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</si>
  <si>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</si>
  <si>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</si>
  <si>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</si>
  <si>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</si>
  <si>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</si>
  <si>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</si>
  <si>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</si>
  <si>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</si>
  <si>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</si>
  <si>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</si>
  <si>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</si>
  <si>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</si>
  <si>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</si>
  <si>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</si>
  <si>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</si>
  <si>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</si>
  <si>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</si>
  <si>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</si>
  <si>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</si>
  <si>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</si>
  <si>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</si>
  <si>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</si>
  <si>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</si>
  <si>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</si>
  <si>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</si>
  <si>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</si>
  <si>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</si>
  <si>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</si>
  <si>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</si>
  <si>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</si>
  <si>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</si>
  <si>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</si>
  <si>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</si>
  <si>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</si>
  <si>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</si>
  <si>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</si>
  <si>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</si>
  <si>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</si>
  <si>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</si>
  <si>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</si>
  <si>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</si>
  <si>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</si>
  <si>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</si>
  <si>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</si>
  <si>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</si>
  <si>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</si>
  <si>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</si>
  <si>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</si>
  <si>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</si>
  <si>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</si>
  <si>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</si>
  <si>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</si>
  <si>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</si>
  <si>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</si>
  <si>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</si>
  <si>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</si>
  <si>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</si>
  <si>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</si>
  <si>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</si>
  <si>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</si>
  <si>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</si>
  <si>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</si>
  <si>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</si>
  <si>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</si>
  <si>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</si>
  <si>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</si>
  <si>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</si>
  <si>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</si>
  <si>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</si>
  <si>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</si>
  <si>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</si>
  <si>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</si>
  <si>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</si>
  <si>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</si>
  <si>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</si>
  <si>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</si>
  <si>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</si>
  <si>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</si>
  <si>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</si>
  <si>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</si>
  <si>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</si>
  <si>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</si>
  <si>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</si>
  <si>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</si>
  <si>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</si>
  <si>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</si>
  <si>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</si>
  <si>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</si>
  <si>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</si>
  <si>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</si>
  <si>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</si>
  <si>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</si>
  <si>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</si>
  <si>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</si>
  <si>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</si>
  <si>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</si>
  <si>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</si>
  <si>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</si>
  <si>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</si>
  <si>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</si>
  <si>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</si>
  <si>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</si>
  <si>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</si>
  <si>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</si>
  <si>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</si>
  <si>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</si>
  <si>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</si>
  <si>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</si>
  <si>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</si>
  <si>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</si>
  <si>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</si>
  <si>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</si>
  <si>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</si>
  <si>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</si>
  <si>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</si>
  <si>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</si>
  <si>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</si>
  <si>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</si>
  <si>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</si>
  <si>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</si>
  <si>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</si>
  <si>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</si>
  <si>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</si>
  <si>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</si>
  <si>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</si>
  <si>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</si>
  <si>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</si>
  <si>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</si>
  <si>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</si>
  <si>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</si>
  <si>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</si>
  <si>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</si>
  <si>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</si>
  <si>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</si>
  <si>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</si>
  <si>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</si>
  <si>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</si>
  <si>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</si>
  <si>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</si>
  <si>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</si>
  <si>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</si>
  <si>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</si>
  <si>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</si>
  <si>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</si>
  <si>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</si>
  <si>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</si>
  <si>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</si>
  <si>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</si>
  <si>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</si>
  <si>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</si>
  <si>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</si>
  <si>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</si>
  <si>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</si>
  <si>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</si>
  <si>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</si>
  <si>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</si>
  <si>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</si>
  <si>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</si>
  <si>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</si>
  <si>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</si>
  <si>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</si>
  <si>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</si>
  <si>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</si>
  <si>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</si>
  <si>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</si>
  <si>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</si>
  <si>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</si>
  <si>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</si>
  <si>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</si>
  <si>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</si>
  <si>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</si>
  <si>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</si>
  <si>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</si>
  <si>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</si>
  <si>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</si>
  <si>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</si>
  <si>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</si>
  <si>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</si>
  <si>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</si>
  <si>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</si>
  <si>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</si>
  <si>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</si>
  <si>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</si>
  <si>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</si>
  <si>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</si>
  <si>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</si>
  <si>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</si>
  <si>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</si>
  <si>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</si>
  <si>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</si>
  <si>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</si>
  <si>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</si>
  <si>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</si>
  <si>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</si>
  <si>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</si>
  <si>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</si>
  <si>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</si>
  <si>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</si>
  <si>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</si>
  <si>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</si>
  <si>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</si>
  <si>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</si>
  <si>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</si>
  <si>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</si>
  <si>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</si>
  <si>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</si>
  <si>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</si>
  <si>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</si>
  <si>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</si>
  <si>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</si>
  <si>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</si>
  <si>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</si>
  <si>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</si>
  <si>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</si>
  <si>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</si>
  <si>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</si>
  <si>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</si>
  <si>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</si>
  <si>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</si>
  <si>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</si>
  <si>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</si>
  <si>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</si>
  <si>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</si>
  <si>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</si>
  <si>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</si>
  <si>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</si>
  <si>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</si>
  <si>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</si>
  <si>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</si>
  <si>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</si>
  <si>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</si>
  <si>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</si>
  <si>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</si>
  <si>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</si>
  <si>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</si>
  <si>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</si>
  <si>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</si>
  <si>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</si>
  <si>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</si>
  <si>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</si>
  <si>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</si>
  <si>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</si>
  <si>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</si>
  <si>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</si>
  <si>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</si>
  <si>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</si>
  <si>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</si>
  <si>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</si>
  <si>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</si>
  <si>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</si>
  <si>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</si>
  <si>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</si>
  <si>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</si>
  <si>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</si>
  <si>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</si>
  <si>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</si>
  <si>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</si>
  <si>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</si>
  <si>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</si>
  <si>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</si>
  <si>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</si>
  <si>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</si>
  <si>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</si>
  <si>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</si>
  <si>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</si>
  <si>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</si>
  <si>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</si>
  <si>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</si>
  <si>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</si>
  <si>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</si>
  <si>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</si>
  <si>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</si>
  <si>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</si>
  <si>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</si>
  <si>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</si>
  <si>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</si>
  <si>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</si>
  <si>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</si>
  <si>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</si>
  <si>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</si>
  <si>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</si>
  <si>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</si>
  <si>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</si>
  <si>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</si>
  <si>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</si>
  <si>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</si>
  <si>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</si>
  <si>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</si>
  <si>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</si>
  <si>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</si>
  <si>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</si>
  <si>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</si>
  <si>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</si>
  <si>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</si>
  <si>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</si>
  <si>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</si>
  <si>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</si>
  <si>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</si>
  <si>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</si>
  <si>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</si>
  <si>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</si>
  <si>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</si>
  <si>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</si>
  <si>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</si>
  <si>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</si>
  <si>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</si>
  <si>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</si>
  <si>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</si>
  <si>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</si>
  <si>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</si>
  <si>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</si>
  <si>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</si>
  <si>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</si>
  <si>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</si>
  <si>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</si>
  <si>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</si>
  <si>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</si>
  <si>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</si>
  <si>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</si>
  <si>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</si>
  <si>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</si>
  <si>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</si>
  <si>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</si>
  <si>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</si>
  <si>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</si>
  <si>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</si>
  <si>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</si>
  <si>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</si>
  <si>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</si>
  <si>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</si>
  <si>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</si>
  <si>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</si>
  <si>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</si>
  <si>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</si>
  <si>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</si>
  <si>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</si>
  <si>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</si>
  <si>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</si>
  <si>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</si>
  <si>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</si>
  <si>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</si>
  <si>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</si>
  <si>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</si>
  <si>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</si>
  <si>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</si>
  <si>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</si>
  <si>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</si>
  <si>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</si>
  <si>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</si>
  <si>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</si>
  <si>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</si>
  <si>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</si>
  <si>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</si>
  <si>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</si>
  <si>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</si>
  <si>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</si>
  <si>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</si>
  <si>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</si>
  <si>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</si>
  <si>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</si>
  <si>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</si>
  <si>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</si>
  <si>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</si>
  <si>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</si>
  <si>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</si>
  <si>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</si>
  <si>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</si>
  <si>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</si>
  <si>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</si>
  <si>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</si>
  <si>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</si>
  <si>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</si>
  <si>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</si>
  <si>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</si>
  <si>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</si>
  <si>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</si>
  <si>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</si>
  <si>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</si>
  <si>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</si>
  <si>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</si>
  <si>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</si>
  <si>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</si>
  <si>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</si>
  <si>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</si>
  <si>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</si>
  <si>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</si>
  <si>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</si>
  <si>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</si>
  <si>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</si>
  <si>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</si>
  <si>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</si>
  <si>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</si>
  <si>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</si>
  <si>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</si>
  <si>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</si>
  <si>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</si>
  <si>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</si>
  <si>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</si>
  <si>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</si>
  <si>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</si>
  <si>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</si>
  <si>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</si>
  <si>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</si>
  <si>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</si>
  <si>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</si>
  <si>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</si>
  <si>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</si>
  <si>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</si>
  <si>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</si>
  <si>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</si>
  <si>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</si>
  <si>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</si>
  <si>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</si>
  <si>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</si>
  <si>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</si>
  <si>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</si>
  <si>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</si>
  <si>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</si>
  <si>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</si>
  <si>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</si>
  <si>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</si>
  <si>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</si>
  <si>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</si>
  <si>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</si>
  <si>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</si>
  <si>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</si>
  <si>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</si>
  <si>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</si>
  <si>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</si>
  <si>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</si>
  <si>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</si>
  <si>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</si>
  <si>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</si>
  <si>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</si>
  <si>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</si>
  <si>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</si>
  <si>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</si>
  <si>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</si>
  <si>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</si>
  <si>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</si>
  <si>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</si>
  <si>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</si>
  <si>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</si>
  <si>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</si>
  <si>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</si>
  <si>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</si>
  <si>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</si>
  <si>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</si>
  <si>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</si>
  <si>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</si>
  <si>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</si>
  <si>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</si>
  <si>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</si>
  <si>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</si>
  <si>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</si>
  <si>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</si>
  <si>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</si>
  <si>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</si>
  <si>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</si>
  <si>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</si>
  <si>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</si>
  <si>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</si>
  <si>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</si>
  <si>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</si>
  <si>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</si>
  <si>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</si>
  <si>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</si>
  <si>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</si>
  <si>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</si>
  <si>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</si>
  <si>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</si>
  <si>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</si>
  <si>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</si>
  <si>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</si>
  <si>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</si>
  <si>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</si>
  <si>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</si>
  <si>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</si>
  <si>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</si>
  <si>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</si>
  <si>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</si>
  <si>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</si>
  <si>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</si>
  <si>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</si>
  <si>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</si>
  <si>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</si>
  <si>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</si>
  <si>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</si>
  <si>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</si>
  <si>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</si>
  <si>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</si>
  <si>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</si>
  <si>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</si>
  <si>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</si>
  <si>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</si>
  <si>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</si>
  <si>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</si>
  <si>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</si>
  <si>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</si>
  <si>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</si>
  <si>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</si>
  <si>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</si>
  <si>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</si>
  <si>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</si>
  <si>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</si>
  <si>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</si>
  <si>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</si>
  <si>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</si>
  <si>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</si>
  <si>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</si>
  <si>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</si>
  <si>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</si>
  <si>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</si>
  <si>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</si>
  <si>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</si>
  <si>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</si>
  <si>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</si>
  <si>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</si>
  <si>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</si>
  <si>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</si>
  <si>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</si>
  <si>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</si>
  <si>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</si>
  <si>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</si>
  <si>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</si>
  <si>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</si>
  <si>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</si>
  <si>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</si>
  <si>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</si>
  <si>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</si>
  <si>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</si>
  <si>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</si>
  <si>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</si>
  <si>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</si>
  <si>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</si>
  <si>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</si>
  <si>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</si>
  <si>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</si>
  <si>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</si>
  <si>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</si>
  <si>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</si>
  <si>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</si>
  <si>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</si>
  <si>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</si>
  <si>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</si>
  <si>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</si>
  <si>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</si>
  <si>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</si>
  <si>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</si>
  <si>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</si>
  <si>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</si>
  <si>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</si>
  <si>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</si>
  <si>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</si>
  <si>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</si>
  <si>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</si>
  <si>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</si>
  <si>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</si>
  <si>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</si>
  <si>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</si>
  <si>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</si>
  <si>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</si>
  <si>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</si>
  <si>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</si>
  <si>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</si>
  <si>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</si>
  <si>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</si>
  <si>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</si>
  <si>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</si>
  <si>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</si>
  <si>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</si>
  <si>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</si>
  <si>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</si>
  <si>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</si>
  <si>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</si>
  <si>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</si>
  <si>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</si>
  <si>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</si>
  <si>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</si>
  <si>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</si>
  <si>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</si>
  <si>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</si>
  <si>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</si>
  <si>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</si>
  <si>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</si>
  <si>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</si>
  <si>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</si>
  <si>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</si>
  <si>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</si>
  <si>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</si>
  <si>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</si>
  <si>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</si>
  <si>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</si>
  <si>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</si>
  <si>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</si>
  <si>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</si>
  <si>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</si>
  <si>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</si>
  <si>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</si>
  <si>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</si>
  <si>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</si>
  <si>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</si>
  <si>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</si>
  <si>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</si>
  <si>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</si>
  <si>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</si>
  <si>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</si>
  <si>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</si>
  <si>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</si>
  <si>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</si>
  <si>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</si>
  <si>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</si>
  <si>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</si>
  <si>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</si>
  <si>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</si>
  <si>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</si>
  <si>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</si>
  <si>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</si>
  <si>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</si>
  <si>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</si>
  <si>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</si>
  <si>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</si>
  <si>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</si>
  <si>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</si>
  <si>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</si>
  <si>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</si>
  <si>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</si>
  <si>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</si>
  <si>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</si>
  <si>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</si>
  <si>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</si>
  <si>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</si>
  <si>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</si>
  <si>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</si>
  <si>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</si>
  <si>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</si>
  <si>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</si>
  <si>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</si>
  <si>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</si>
  <si>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</si>
  <si>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</si>
  <si>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</si>
  <si>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</si>
  <si>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</si>
  <si>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</si>
  <si>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</si>
  <si>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</si>
  <si>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</si>
  <si>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</si>
  <si>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</si>
  <si>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</si>
  <si>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</si>
  <si>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</si>
  <si>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</si>
  <si>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</si>
  <si>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</si>
  <si>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</si>
  <si>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</si>
  <si>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</si>
  <si>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</si>
  <si>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</si>
  <si>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</si>
  <si>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</si>
  <si>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</si>
  <si>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</si>
  <si>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</si>
  <si>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</si>
  <si>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</si>
  <si>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</si>
  <si>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</si>
  <si>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</si>
  <si>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</si>
  <si>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</si>
  <si>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</si>
  <si>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</si>
  <si>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</si>
  <si>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</si>
  <si>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</si>
  <si>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</si>
  <si>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</si>
  <si>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</si>
  <si>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</si>
  <si>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</si>
  <si>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</si>
  <si>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</si>
  <si>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</si>
  <si>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</si>
  <si>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</si>
  <si>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</si>
  <si>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</si>
  <si>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</si>
  <si>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</si>
  <si>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</si>
  <si>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</si>
  <si>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</si>
  <si>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</si>
  <si>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</si>
  <si>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</si>
  <si>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</si>
  <si>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</si>
  <si>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</si>
  <si>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</si>
  <si>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</si>
  <si>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</si>
  <si>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</si>
  <si>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</si>
  <si>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</si>
  <si>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</si>
  <si>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</si>
  <si>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</si>
  <si>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</si>
  <si>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</si>
  <si>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</si>
  <si>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</si>
  <si>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</si>
  <si>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</si>
  <si>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</si>
  <si>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</si>
  <si>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</si>
  <si>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</si>
  <si>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</si>
  <si>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</si>
  <si>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</si>
  <si>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</si>
  <si>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</si>
  <si>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</si>
  <si>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</si>
  <si>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</si>
  <si>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</si>
  <si>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</si>
  <si>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</si>
  <si>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</si>
  <si>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</si>
  <si>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</si>
  <si>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</si>
  <si>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</si>
  <si>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</si>
  <si>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</si>
  <si>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</si>
  <si>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</si>
  <si>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</si>
  <si>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</si>
  <si>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</si>
  <si>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</si>
  <si>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</si>
  <si>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</si>
  <si>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</si>
  <si>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</si>
  <si>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</si>
  <si>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</si>
  <si>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</si>
  <si>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</si>
  <si>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</si>
  <si>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</si>
  <si>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</si>
  <si>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</si>
  <si>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</si>
  <si>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</si>
  <si>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</si>
  <si>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</si>
  <si>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</si>
  <si>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</si>
  <si>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</si>
  <si>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</si>
  <si>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</si>
  <si>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</si>
  <si>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</si>
  <si>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</si>
  <si>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</si>
  <si>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</si>
  <si>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</si>
  <si>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</si>
  <si>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</si>
  <si>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</si>
  <si>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</si>
  <si>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</si>
  <si>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</si>
  <si>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</si>
  <si>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</si>
  <si>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</si>
  <si>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</si>
  <si>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</si>
  <si>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</si>
  <si>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</si>
  <si>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</si>
  <si>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</si>
  <si>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</si>
  <si>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</si>
  <si>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</si>
  <si>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</si>
  <si>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</si>
  <si>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</si>
  <si>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</si>
  <si>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</si>
  <si>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</si>
  <si>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</si>
  <si>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</si>
  <si>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</si>
  <si>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</si>
  <si>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</si>
  <si>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</si>
  <si>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</si>
  <si>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</si>
  <si>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</si>
  <si>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</si>
  <si>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</si>
  <si>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</si>
  <si>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</si>
  <si>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</si>
  <si>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</si>
  <si>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</si>
  <si>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</si>
  <si>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</si>
  <si>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</si>
  <si>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</si>
  <si>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</si>
  <si>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</si>
  <si>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</si>
  <si>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</si>
  <si>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</si>
  <si>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</si>
  <si>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</si>
  <si>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</si>
  <si>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</si>
  <si>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</si>
  <si>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</si>
  <si>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</si>
  <si>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</si>
  <si>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</si>
  <si>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</si>
  <si>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</si>
  <si>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</si>
  <si>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</si>
  <si>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</si>
  <si>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</si>
  <si>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</si>
  <si>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</si>
  <si>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</si>
  <si>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</si>
  <si>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</si>
  <si>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</si>
  <si>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</si>
  <si>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</si>
  <si>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</si>
  <si>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</si>
  <si>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</si>
  <si>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</si>
  <si>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</si>
  <si>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</si>
  <si>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</si>
  <si>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</si>
  <si>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</si>
  <si>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</si>
  <si>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</si>
  <si>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</si>
  <si>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</si>
  <si>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</si>
  <si>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</si>
  <si>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</si>
  <si>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</si>
  <si>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</si>
  <si>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</si>
  <si>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</si>
  <si>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</si>
  <si>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</si>
  <si>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</si>
  <si>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</si>
  <si>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</si>
  <si>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</si>
  <si>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</si>
  <si>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</si>
  <si>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</si>
  <si>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</si>
  <si>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</si>
  <si>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</si>
  <si>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</si>
  <si>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</si>
  <si>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</si>
  <si>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</si>
  <si>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</si>
  <si>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</si>
  <si>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</si>
  <si>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</si>
  <si>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</si>
  <si>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</si>
  <si>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</si>
  <si>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</si>
  <si>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</si>
  <si>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</si>
  <si>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</si>
  <si>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</si>
  <si>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</si>
  <si>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</si>
  <si>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</si>
  <si>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</si>
  <si>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</si>
  <si>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</si>
  <si>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</si>
  <si>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</si>
  <si>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</si>
  <si>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</si>
  <si>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</si>
  <si>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</si>
  <si>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</si>
  <si>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</si>
  <si>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</si>
  <si>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</si>
  <si>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</si>
  <si>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</si>
  <si>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</si>
  <si>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</si>
  <si>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</si>
  <si>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</si>
  <si>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</si>
  <si>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</si>
  <si>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</si>
  <si>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</si>
  <si>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</si>
  <si>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</si>
  <si>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</si>
  <si>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</si>
  <si>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</si>
  <si>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</si>
  <si>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</si>
  <si>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</si>
  <si>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</si>
  <si>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</si>
  <si>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</si>
  <si>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</si>
  <si>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</si>
  <si>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</si>
  <si>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</si>
  <si>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</si>
  <si>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</si>
  <si>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</si>
  <si>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</si>
  <si>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</si>
  <si>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</si>
  <si>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</si>
  <si>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</si>
  <si>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</si>
  <si>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</si>
  <si>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</si>
  <si>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</si>
  <si>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</si>
  <si>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</si>
  <si>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</si>
  <si>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</si>
  <si>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</si>
  <si>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</si>
  <si>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</si>
  <si>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</si>
  <si>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</si>
  <si>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</si>
  <si>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</si>
  <si>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</si>
  <si>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</si>
  <si>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</si>
  <si>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</si>
  <si>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</si>
  <si>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</si>
  <si>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</si>
  <si>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</si>
  <si>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</si>
  <si>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</si>
  <si>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</si>
  <si>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</si>
  <si>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</si>
  <si>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</si>
  <si>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</si>
  <si>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</si>
  <si>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</si>
  <si>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</si>
  <si>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</si>
  <si>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</si>
  <si>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</si>
  <si>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</si>
  <si>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</si>
  <si>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</si>
  <si>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</si>
  <si>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</si>
  <si>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</si>
  <si>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</si>
  <si>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</si>
  <si>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</si>
  <si>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</si>
  <si>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</si>
  <si>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</si>
  <si>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</si>
  <si>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</si>
  <si>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</si>
  <si>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</si>
  <si>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</si>
  <si>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</si>
  <si>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</si>
  <si>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</si>
  <si>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</si>
  <si>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</si>
  <si>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</si>
  <si>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</si>
  <si>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</si>
  <si>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</si>
  <si>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</si>
  <si>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</si>
  <si>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</si>
  <si>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</si>
  <si>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</si>
  <si>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</si>
  <si>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</si>
  <si>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</si>
  <si>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</si>
  <si>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</si>
  <si>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</si>
  <si>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</si>
  <si>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</si>
  <si>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</si>
  <si>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</si>
  <si>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</si>
  <si>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</si>
  <si>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</si>
  <si>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</si>
  <si>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</si>
  <si>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</si>
  <si>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</si>
  <si>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</si>
  <si>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</si>
  <si>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</si>
  <si>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</si>
  <si>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</si>
  <si>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</si>
  <si>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</si>
  <si>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</si>
  <si>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</si>
  <si>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</si>
  <si>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</si>
  <si>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</si>
  <si>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</si>
  <si>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</si>
  <si>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</si>
  <si>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</si>
  <si>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</si>
  <si>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</si>
  <si>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</si>
  <si>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</si>
  <si>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</si>
  <si>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</si>
  <si>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</si>
  <si>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</si>
  <si>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</si>
  <si>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</si>
  <si>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</si>
  <si>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</si>
  <si>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</si>
  <si>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</si>
  <si>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</si>
  <si>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</si>
  <si>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</si>
  <si>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</si>
  <si>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</si>
  <si>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</si>
  <si>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</si>
  <si>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</si>
  <si>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</si>
  <si>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</si>
  <si>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</si>
  <si>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</si>
  <si>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</si>
  <si>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</si>
  <si>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</si>
  <si>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</si>
  <si>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</si>
  <si>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</si>
  <si>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</si>
  <si>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</si>
  <si>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</si>
  <si>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</si>
  <si>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</si>
  <si>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</si>
  <si>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</si>
  <si>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</si>
  <si>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</si>
  <si>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</si>
  <si>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</si>
  <si>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</si>
  <si>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</si>
  <si>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</si>
  <si>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</si>
  <si>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</si>
  <si>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</si>
  <si>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</si>
  <si>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</si>
  <si>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</si>
  <si>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</si>
  <si>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</si>
  <si>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</si>
  <si>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</si>
  <si>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</si>
  <si>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</si>
  <si>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</si>
  <si>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</si>
  <si>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</si>
  <si>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</si>
  <si>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</si>
  <si>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</si>
  <si>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</si>
  <si>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</si>
  <si>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</si>
  <si>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</si>
  <si>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</si>
  <si>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</si>
  <si>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</si>
  <si>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</si>
  <si>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</si>
  <si>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</si>
  <si>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</si>
  <si>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</si>
  <si>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</si>
  <si>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</si>
  <si>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</si>
  <si>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</si>
  <si>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</si>
  <si>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</si>
  <si>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</si>
  <si>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</si>
  <si>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</si>
  <si>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</si>
  <si>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</si>
  <si>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</si>
  <si>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</si>
  <si>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</si>
  <si>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</si>
  <si>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</si>
  <si>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</si>
  <si>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</si>
  <si>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</si>
  <si>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</si>
  <si>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</si>
  <si>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</si>
  <si>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</si>
  <si>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</si>
  <si>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</si>
  <si>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</si>
  <si>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</si>
  <si>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</si>
  <si>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</si>
  <si>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</si>
  <si>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</si>
  <si>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</si>
  <si>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</si>
  <si>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</si>
  <si>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</si>
  <si>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</si>
  <si>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</si>
  <si>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</si>
  <si>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</si>
  <si>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</si>
  <si>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</si>
  <si>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</si>
  <si>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</si>
  <si>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</si>
  <si>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</si>
  <si>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</si>
  <si>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</si>
  <si>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</si>
  <si>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</si>
  <si>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</si>
  <si>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</si>
  <si>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</si>
  <si>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</si>
  <si>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</si>
  <si>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</si>
  <si>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</si>
  <si>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</si>
  <si>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</si>
  <si>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</si>
  <si>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</si>
  <si>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</si>
  <si>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</si>
  <si>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</si>
  <si>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</si>
  <si>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</si>
  <si>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</si>
  <si>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</si>
  <si>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</si>
  <si>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</si>
  <si>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</si>
  <si>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</si>
  <si>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</si>
  <si>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</si>
  <si>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</si>
  <si>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</si>
  <si>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</si>
  <si>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</si>
  <si>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</si>
  <si>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</si>
  <si>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</si>
  <si>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</si>
  <si>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</si>
  <si>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</si>
  <si>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</si>
  <si>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</si>
  <si>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</si>
  <si>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</si>
  <si>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</si>
  <si>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</si>
  <si>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</si>
  <si>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</si>
  <si>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</si>
  <si>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</si>
  <si>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</si>
  <si>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</si>
  <si>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</si>
  <si>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</si>
  <si>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</si>
  <si>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</si>
  <si>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</si>
  <si>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</si>
  <si>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</si>
  <si>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</si>
  <si>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</si>
  <si>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</si>
  <si>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</si>
  <si>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</si>
  <si>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</si>
  <si>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</si>
  <si>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</si>
  <si>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</si>
  <si>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</si>
  <si>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</si>
  <si>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</si>
  <si>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</si>
  <si>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</si>
  <si>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</si>
  <si>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</si>
  <si>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</si>
  <si>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</si>
  <si>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</si>
  <si>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</si>
  <si>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</si>
  <si>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</si>
  <si>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</si>
  <si>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</si>
  <si>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</si>
  <si>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</si>
  <si>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</si>
  <si>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</si>
  <si>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</si>
  <si>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</si>
  <si>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</si>
  <si>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</si>
  <si>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</si>
  <si>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</si>
  <si>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</si>
  <si>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</si>
  <si>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</si>
  <si>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</si>
  <si>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</si>
  <si>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</si>
  <si>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</si>
  <si>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</si>
  <si>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</si>
  <si>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</si>
  <si>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</si>
  <si>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</si>
  <si>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</si>
  <si>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</si>
  <si>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</si>
  <si>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</si>
  <si>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</si>
  <si>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</si>
  <si>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</si>
  <si>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</si>
  <si>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</si>
  <si>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</si>
  <si>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</si>
  <si>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</si>
  <si>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</si>
  <si>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</si>
  <si>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</si>
  <si>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</si>
  <si>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</si>
  <si>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</si>
  <si>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</si>
  <si>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</si>
  <si>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</si>
  <si>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</si>
  <si>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</si>
  <si>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</si>
  <si>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</si>
  <si>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</si>
  <si>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</si>
  <si>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</si>
  <si>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</si>
  <si>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</si>
  <si>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</si>
  <si>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</si>
  <si>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</si>
  <si>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</si>
  <si>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</si>
  <si>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</si>
  <si>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</si>
  <si>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</si>
  <si>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</si>
  <si>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</si>
  <si>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</si>
  <si>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</si>
  <si>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</si>
  <si>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</si>
  <si>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</si>
  <si>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</si>
  <si>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</si>
  <si>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</si>
  <si>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</si>
  <si>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</si>
  <si>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</si>
  <si>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</si>
  <si>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</si>
  <si>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</si>
  <si>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</si>
  <si>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</si>
  <si>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</si>
  <si>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</si>
  <si>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</si>
  <si>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</si>
  <si>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</si>
  <si>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</si>
  <si>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</si>
  <si>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</si>
  <si>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</si>
  <si>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</si>
  <si>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</si>
  <si>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</si>
  <si>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</si>
  <si>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</si>
  <si>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</si>
  <si>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</si>
  <si>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</si>
  <si>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</si>
  <si>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</si>
  <si>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</si>
  <si>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</si>
  <si>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</si>
  <si>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</si>
  <si>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</si>
  <si>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</si>
  <si>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</si>
  <si>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</si>
  <si>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</si>
  <si>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</si>
  <si>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</si>
  <si>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</si>
  <si>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</si>
  <si>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</si>
  <si>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</si>
  <si>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</si>
  <si>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</si>
  <si>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</si>
  <si>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</si>
  <si>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</si>
  <si>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</si>
  <si>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</si>
  <si>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</si>
  <si>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</si>
  <si>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</si>
  <si>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</si>
  <si>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</si>
  <si>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</si>
  <si>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</si>
  <si>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</si>
  <si>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</si>
  <si>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</si>
  <si>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</si>
  <si>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</si>
  <si>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</si>
  <si>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</si>
  <si>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</si>
  <si>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</si>
  <si>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</si>
  <si>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</si>
  <si>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</si>
  <si>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</si>
  <si>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</si>
  <si>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</si>
  <si>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</si>
  <si>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</si>
  <si>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</si>
  <si>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</si>
  <si>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</si>
  <si>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</si>
  <si>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</si>
  <si>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</si>
  <si>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</si>
  <si>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</si>
  <si>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</si>
  <si>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</si>
  <si>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</si>
  <si>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</si>
  <si>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</si>
  <si>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</si>
  <si>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</si>
  <si>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</si>
  <si>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</si>
  <si>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</si>
  <si>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</si>
  <si>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</si>
  <si>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</si>
  <si>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</si>
  <si>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</si>
  <si>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</si>
  <si>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</si>
  <si>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</si>
  <si>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</si>
  <si>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</si>
  <si>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</si>
  <si>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</si>
  <si>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</si>
  <si>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</si>
  <si>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</si>
  <si>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</si>
  <si>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</si>
  <si>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</si>
  <si>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</si>
  <si>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</si>
  <si>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</si>
  <si>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</si>
  <si>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</si>
  <si>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</si>
  <si>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</si>
  <si>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</si>
  <si>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</si>
  <si>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</si>
  <si>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</si>
  <si>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</si>
  <si>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</si>
  <si>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</si>
  <si>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</si>
  <si>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</si>
  <si>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</si>
  <si>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</si>
  <si>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</si>
  <si>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</si>
  <si>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</si>
  <si>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</si>
  <si>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</si>
  <si>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</si>
  <si>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</si>
  <si>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</si>
  <si>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</si>
  <si>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</si>
  <si>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</si>
  <si>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</si>
  <si>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</si>
  <si>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</si>
  <si>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</si>
  <si>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</si>
  <si>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</si>
  <si>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</si>
  <si>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</si>
  <si>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</si>
  <si>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</si>
  <si>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</si>
  <si>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</si>
  <si>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</si>
  <si>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</si>
  <si>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</si>
  <si>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</si>
  <si>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</si>
  <si>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</si>
  <si>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</si>
  <si>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</si>
  <si>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</si>
  <si>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</si>
  <si>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</si>
  <si>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</si>
  <si>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</si>
  <si>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</si>
  <si>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</si>
  <si>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</si>
  <si>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</si>
  <si>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</si>
  <si>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</si>
  <si>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</si>
  <si>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</si>
  <si>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</si>
  <si>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</si>
  <si>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</si>
  <si>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</si>
  <si>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</si>
  <si>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</si>
  <si>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</si>
  <si>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</si>
  <si>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</si>
  <si>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</si>
  <si>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</si>
  <si>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</si>
  <si>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</si>
  <si>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</si>
  <si>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</si>
  <si>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</si>
  <si>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</si>
  <si>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</si>
  <si>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</si>
  <si>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</si>
  <si>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</si>
  <si>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</si>
  <si>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</si>
  <si>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</si>
  <si>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</si>
  <si>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</si>
  <si>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</si>
  <si>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</si>
  <si>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</si>
  <si>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</si>
  <si>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</si>
  <si>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</si>
  <si>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</si>
  <si>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</si>
  <si>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</si>
  <si>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</si>
  <si>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</si>
  <si>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</si>
  <si>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</si>
  <si>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</si>
  <si>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</si>
  <si>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</si>
  <si>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</si>
  <si>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</si>
  <si>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</si>
  <si>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</si>
  <si>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</si>
  <si>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</si>
  <si>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</si>
  <si>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</si>
  <si>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</si>
  <si>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</si>
  <si>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</si>
  <si>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</si>
  <si>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</si>
  <si>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</si>
  <si>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</si>
  <si>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</si>
  <si>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</si>
  <si>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</si>
  <si>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</si>
  <si>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</si>
  <si>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</si>
  <si>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</si>
  <si>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</si>
  <si>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</si>
  <si>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</si>
  <si>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</si>
  <si>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</si>
  <si>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</si>
  <si>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</si>
  <si>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</si>
  <si>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</si>
  <si>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</si>
  <si>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</si>
  <si>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</si>
  <si>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</si>
  <si>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</si>
  <si>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</si>
  <si>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</si>
  <si>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</si>
  <si>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</si>
  <si>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</si>
  <si>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</si>
  <si>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</si>
  <si>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</si>
  <si>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</si>
  <si>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</si>
  <si>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</si>
  <si>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</si>
  <si>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</si>
  <si>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</si>
  <si>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</si>
  <si>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</si>
  <si>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</si>
  <si>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</si>
  <si>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</si>
  <si>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</si>
  <si>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</si>
  <si>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</si>
  <si>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</si>
  <si>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</si>
  <si>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</si>
  <si>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</si>
  <si>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</si>
  <si>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</si>
  <si>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</si>
  <si>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</si>
  <si>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</si>
  <si>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</si>
  <si>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</si>
  <si>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</si>
  <si>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</si>
  <si>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</si>
  <si>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</si>
  <si>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</si>
  <si>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</si>
  <si>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</si>
  <si>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</si>
  <si>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</si>
  <si>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</si>
  <si>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</si>
  <si>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</si>
  <si>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</si>
  <si>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</si>
  <si>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</si>
  <si>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</si>
  <si>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</si>
  <si>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</si>
  <si>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</si>
  <si>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</si>
  <si>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</si>
  <si>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</si>
  <si>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</si>
  <si>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</si>
  <si>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</si>
  <si>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</si>
  <si>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</si>
  <si>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</si>
  <si>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</si>
  <si>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</si>
  <si>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</si>
  <si>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</si>
  <si>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</si>
  <si>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</si>
  <si>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</si>
  <si>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</si>
  <si>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</si>
  <si>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</si>
  <si>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</si>
  <si>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</si>
  <si>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</si>
  <si>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</si>
  <si>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</si>
  <si>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</si>
  <si>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</si>
  <si>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</si>
  <si>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</si>
  <si>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</si>
  <si>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</si>
  <si>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</si>
  <si>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</si>
  <si>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</si>
  <si>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</si>
  <si>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</si>
  <si>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</si>
  <si>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</si>
  <si>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</si>
  <si>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</si>
  <si>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</si>
  <si>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</si>
  <si>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</si>
  <si>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</si>
  <si>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</si>
  <si>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</si>
  <si>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</si>
  <si>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</si>
  <si>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</si>
  <si>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</si>
  <si>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</si>
  <si>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</si>
  <si>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</si>
  <si>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</si>
  <si>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</si>
  <si>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</si>
  <si>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</si>
  <si>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</si>
  <si>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</si>
  <si>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</si>
  <si>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</si>
  <si>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</si>
  <si>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</si>
  <si>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</si>
  <si>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</si>
  <si>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</si>
  <si>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</si>
  <si>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</si>
  <si>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</si>
  <si>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</si>
  <si>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</si>
  <si>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</si>
  <si>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</si>
  <si>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</si>
  <si>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</si>
  <si>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</si>
  <si>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</si>
  <si>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</si>
  <si>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</si>
  <si>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</si>
  <si>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</si>
  <si>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</si>
  <si>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</si>
  <si>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</si>
  <si>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</si>
  <si>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</si>
  <si>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</si>
  <si>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</si>
  <si>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</si>
  <si>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</si>
  <si>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</si>
  <si>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</si>
  <si>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</si>
  <si>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</si>
  <si>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</si>
  <si>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</si>
  <si>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</si>
  <si>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</si>
  <si>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</si>
  <si>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</si>
  <si>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</si>
  <si>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</si>
  <si>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</si>
  <si>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</si>
  <si>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</si>
  <si>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</si>
  <si>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</si>
  <si>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</si>
  <si>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</si>
  <si>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</si>
  <si>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</si>
  <si>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</si>
  <si>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</si>
  <si>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</si>
  <si>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</si>
  <si>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</si>
  <si>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</si>
  <si>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</si>
  <si>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</si>
  <si>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</si>
  <si>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</si>
  <si>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</si>
  <si>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</si>
  <si>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</si>
  <si>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</si>
  <si>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</si>
  <si>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</si>
  <si>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</si>
  <si>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</si>
  <si>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</si>
  <si>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</si>
  <si>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</si>
  <si>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</si>
  <si>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</si>
  <si>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</si>
  <si>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</si>
  <si>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</si>
  <si>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</si>
  <si>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</si>
  <si>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</si>
  <si>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</si>
  <si>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</si>
  <si>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</si>
  <si>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</si>
  <si>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</si>
  <si>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</si>
  <si>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</si>
  <si>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</si>
  <si>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</si>
  <si>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</si>
  <si>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</si>
  <si>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</si>
  <si>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</si>
  <si>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</si>
  <si>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</si>
  <si>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</si>
  <si>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</si>
  <si>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</si>
  <si>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</si>
  <si>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</si>
  <si>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</si>
  <si>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</si>
  <si>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</si>
  <si>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</si>
  <si>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</si>
  <si>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</si>
  <si>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</si>
  <si>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</si>
  <si>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</si>
  <si>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</si>
  <si>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</si>
  <si>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</si>
  <si>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</si>
  <si>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</si>
  <si>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</si>
  <si>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</si>
  <si>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</si>
  <si>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</si>
  <si>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</si>
  <si>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</si>
  <si>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</si>
  <si>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</si>
  <si>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</si>
  <si>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</si>
  <si>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</si>
  <si>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</si>
  <si>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</si>
  <si>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</si>
  <si>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</si>
  <si>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</si>
  <si>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</si>
  <si>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</si>
  <si>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</si>
  <si>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</si>
  <si>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</si>
  <si>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</si>
  <si>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</si>
  <si>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</si>
  <si>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</si>
  <si>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</si>
  <si>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</si>
  <si>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</si>
  <si>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</si>
  <si>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</si>
  <si>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</si>
  <si>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</si>
  <si>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</si>
  <si>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</si>
  <si>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</si>
  <si>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</si>
  <si>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</si>
  <si>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</si>
  <si>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</si>
  <si>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</si>
  <si>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</si>
  <si>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</si>
  <si>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</si>
  <si>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</si>
  <si>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</si>
  <si>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</si>
  <si>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</si>
  <si>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</si>
  <si>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</si>
  <si>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</si>
  <si>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</si>
  <si>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</si>
  <si>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</si>
  <si>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</si>
  <si>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</si>
  <si>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</si>
  <si>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</si>
  <si>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</si>
  <si>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</si>
  <si>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</si>
  <si>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</si>
  <si>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</si>
  <si>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</si>
  <si>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</si>
  <si>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</si>
  <si>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</si>
  <si>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</si>
  <si>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</si>
  <si>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</si>
  <si>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</si>
  <si>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</si>
  <si>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</si>
  <si>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</si>
  <si>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</si>
  <si>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</si>
  <si>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</si>
  <si>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</si>
  <si>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</si>
  <si>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</si>
  <si>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</si>
  <si>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</si>
  <si>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</si>
  <si>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</si>
  <si>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</si>
  <si>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</si>
  <si>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</si>
  <si>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</si>
  <si>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</si>
  <si>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</si>
  <si>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</si>
  <si>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</si>
  <si>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</si>
  <si>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</si>
  <si>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</si>
  <si>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</si>
  <si>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</si>
  <si>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</si>
  <si>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</si>
  <si>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</si>
  <si>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</si>
  <si>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</si>
  <si>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</si>
  <si>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</si>
  <si>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</si>
  <si>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</si>
  <si>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</si>
  <si>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</si>
  <si>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</si>
  <si>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</si>
  <si>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</si>
  <si>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</si>
  <si>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</si>
  <si>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</si>
  <si>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</si>
  <si>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</si>
  <si>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</si>
  <si>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</si>
  <si>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</si>
  <si>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</si>
  <si>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</si>
  <si>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</si>
  <si>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</si>
  <si>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</si>
  <si>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</si>
  <si>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</si>
  <si>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</si>
  <si>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</si>
  <si>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</si>
  <si>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</si>
  <si>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</si>
  <si>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</si>
  <si>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</si>
  <si>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</si>
  <si>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</si>
  <si>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</si>
  <si>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</si>
  <si>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</si>
  <si>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</si>
  <si>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</si>
  <si>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</si>
  <si>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</si>
  <si>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</si>
  <si>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</si>
  <si>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</si>
  <si>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</si>
  <si>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</si>
  <si>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</si>
  <si>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</si>
  <si>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</si>
  <si>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</si>
  <si>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</si>
  <si>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</si>
  <si>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</si>
  <si>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</si>
  <si>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</si>
  <si>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</si>
  <si>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</si>
  <si>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</si>
  <si>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</si>
  <si>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</si>
  <si>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</si>
  <si>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</si>
  <si>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</si>
  <si>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</si>
  <si>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</si>
  <si>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</si>
  <si>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</si>
  <si>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</si>
  <si>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</si>
  <si>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</si>
  <si>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</si>
  <si>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</si>
  <si>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</si>
  <si>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</si>
  <si>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</si>
  <si>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</si>
  <si>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</si>
  <si>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</si>
  <si>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</si>
  <si>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</si>
  <si>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</si>
  <si>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</si>
  <si>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</si>
  <si>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</si>
  <si>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</si>
  <si>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</si>
  <si>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</si>
  <si>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</si>
  <si>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</si>
  <si>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</si>
  <si>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</si>
  <si>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</si>
  <si>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</si>
  <si>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</si>
  <si>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</si>
  <si>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</si>
  <si>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</si>
  <si>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</si>
  <si>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</si>
  <si>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</si>
  <si>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</si>
  <si>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</si>
  <si>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</si>
  <si>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</si>
  <si>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</si>
  <si>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</si>
  <si>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</si>
  <si>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</si>
  <si>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</si>
  <si>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</si>
  <si>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</si>
  <si>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</si>
  <si>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</si>
  <si>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</si>
  <si>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</si>
  <si>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</si>
  <si>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</si>
  <si>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</si>
  <si>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</si>
  <si>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</si>
  <si>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</si>
  <si>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</si>
  <si>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</si>
  <si>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</si>
  <si>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</si>
  <si>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</si>
  <si>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</si>
  <si>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</si>
  <si>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</si>
  <si>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</si>
  <si>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</si>
  <si>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</si>
  <si>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</si>
  <si>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</si>
  <si>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</si>
  <si>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</si>
  <si>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</si>
  <si>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</si>
  <si>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</si>
  <si>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</si>
  <si>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</si>
  <si>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</si>
  <si>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</si>
  <si>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</si>
  <si>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</si>
  <si>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</si>
  <si>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</si>
  <si>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</si>
  <si>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</si>
  <si>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</si>
  <si>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</si>
  <si>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</si>
  <si>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</si>
  <si>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</si>
  <si>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</si>
  <si>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</si>
  <si>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</si>
  <si>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</si>
  <si>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</si>
  <si>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</si>
  <si>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</si>
  <si>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</si>
  <si>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</si>
  <si>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</si>
  <si>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</si>
  <si>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</si>
  <si>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</si>
  <si>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</si>
  <si>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</si>
  <si>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</si>
  <si>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</si>
  <si>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</si>
  <si>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</si>
  <si>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</si>
  <si>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</si>
  <si>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</si>
  <si>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</si>
  <si>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</si>
  <si>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</si>
  <si>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</si>
  <si>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</si>
  <si>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</si>
  <si>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</si>
  <si>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</si>
  <si>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</si>
  <si>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</si>
  <si>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</si>
  <si>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</si>
  <si>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</si>
  <si>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</si>
  <si>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</si>
  <si>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</si>
  <si>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</si>
  <si>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</si>
  <si>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</si>
  <si>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</si>
  <si>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</si>
  <si>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</si>
  <si>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</si>
  <si>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</si>
  <si>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</si>
  <si>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</si>
  <si>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</si>
  <si>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</si>
  <si>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</si>
  <si>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</si>
  <si>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</si>
  <si>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</si>
  <si>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</si>
  <si>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</si>
  <si>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</si>
  <si>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</si>
  <si>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</si>
  <si>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</si>
  <si>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</si>
  <si>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</si>
  <si>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</si>
  <si>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</si>
  <si>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</si>
  <si>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</si>
  <si>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</si>
  <si>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</si>
  <si>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</si>
  <si>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</si>
  <si>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</si>
  <si>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</si>
  <si>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</si>
  <si>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</si>
  <si>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</si>
  <si>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</si>
  <si>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</si>
  <si>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</si>
  <si>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</si>
  <si>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</si>
  <si>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</si>
  <si>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</si>
  <si>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</si>
  <si>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</si>
  <si>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</si>
  <si>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</si>
  <si>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</si>
  <si>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</si>
  <si>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</si>
  <si>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</si>
  <si>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</si>
  <si>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</si>
  <si>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</si>
  <si>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</si>
  <si>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</si>
  <si>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</si>
  <si>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</si>
  <si>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</si>
  <si>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</si>
  <si>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</si>
  <si>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</si>
  <si>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</si>
  <si>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</si>
  <si>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</si>
  <si>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</si>
  <si>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</si>
  <si>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</si>
  <si>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</si>
  <si>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</si>
  <si>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</si>
  <si>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</si>
  <si>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</si>
  <si>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</si>
  <si>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</si>
  <si>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</si>
  <si>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</si>
  <si>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</si>
  <si>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</si>
  <si>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</si>
  <si>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</si>
  <si>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</si>
  <si>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</si>
  <si>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</si>
  <si>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</si>
  <si>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</si>
  <si>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</si>
  <si>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</si>
  <si>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</si>
  <si>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</si>
  <si>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</si>
  <si>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</si>
  <si>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</si>
  <si>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</si>
  <si>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</si>
  <si>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</si>
  <si>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</si>
  <si>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</si>
  <si>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</si>
  <si>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</si>
  <si>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</si>
  <si>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</si>
  <si>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</si>
  <si>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</si>
  <si>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</si>
  <si>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</si>
  <si>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</si>
  <si>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</si>
  <si>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</si>
  <si>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</si>
  <si>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</si>
  <si>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</si>
  <si>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</si>
  <si>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</si>
  <si>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</si>
  <si>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</si>
  <si>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</si>
  <si>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</si>
  <si>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</si>
  <si>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</si>
  <si>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</si>
  <si>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</si>
  <si>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</si>
  <si>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</si>
  <si>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</si>
  <si>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</si>
  <si>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</si>
  <si>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</si>
  <si>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</si>
  <si>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</si>
  <si>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</si>
  <si>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</si>
  <si>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</si>
  <si>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</si>
  <si>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</si>
  <si>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</si>
  <si>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</si>
  <si>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</si>
  <si>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</si>
  <si>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</si>
  <si>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</si>
  <si>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</si>
  <si>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</si>
  <si>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</si>
  <si>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</si>
  <si>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</si>
  <si>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</si>
  <si>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</si>
  <si>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</si>
  <si>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</si>
  <si>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</si>
  <si>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</si>
  <si>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</si>
  <si>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</si>
  <si>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</si>
  <si>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</si>
  <si>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</si>
  <si>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</si>
  <si>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</si>
  <si>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</si>
  <si>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</si>
  <si>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</si>
  <si>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</si>
  <si>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</si>
  <si>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</si>
  <si>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</si>
  <si>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</si>
  <si>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</si>
  <si>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</si>
  <si>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</si>
  <si>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</si>
  <si>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</si>
  <si>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</si>
  <si>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</si>
  <si>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</si>
  <si>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</si>
  <si>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</si>
  <si>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</si>
  <si>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</si>
  <si>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</si>
  <si>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</si>
  <si>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</si>
  <si>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</si>
  <si>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</si>
  <si>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</si>
  <si>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</si>
  <si>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</si>
  <si>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</si>
  <si>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</si>
  <si>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</si>
  <si>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</si>
  <si>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</si>
  <si>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</si>
  <si>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</si>
  <si>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</si>
  <si>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</si>
  <si>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</si>
  <si>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</si>
  <si>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</si>
  <si>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</si>
  <si>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</si>
  <si>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</si>
  <si>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</si>
  <si>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</si>
  <si>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</si>
  <si>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</si>
  <si>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</si>
  <si>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</si>
  <si>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</si>
  <si>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</si>
  <si>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</si>
  <si>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</si>
  <si>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</si>
  <si>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</si>
  <si>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</si>
  <si>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</si>
  <si>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</si>
  <si>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</si>
  <si>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</si>
  <si>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</si>
  <si>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</si>
  <si>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</si>
  <si>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</si>
  <si>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</si>
  <si>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</si>
  <si>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</si>
  <si>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</si>
  <si>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</si>
  <si>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</si>
  <si>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</si>
  <si>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</si>
  <si>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</si>
  <si>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</si>
  <si>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</si>
  <si>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</si>
  <si>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</si>
  <si>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</si>
  <si>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</si>
  <si>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</si>
  <si>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</si>
  <si>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</si>
  <si>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</si>
  <si>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</si>
  <si>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</si>
  <si>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</si>
  <si>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</si>
  <si>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</si>
  <si>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</si>
  <si>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</si>
  <si>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</si>
  <si>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</si>
  <si>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</si>
  <si>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</si>
  <si>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</si>
  <si>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</si>
  <si>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</si>
  <si>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</si>
  <si>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</si>
  <si>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</si>
  <si>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</si>
  <si>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</si>
  <si>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</si>
  <si>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</si>
  <si>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</si>
  <si>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</si>
  <si>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</si>
  <si>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</si>
  <si>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</si>
  <si>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</si>
  <si>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</si>
  <si>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</si>
  <si>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</si>
  <si>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</si>
  <si>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</si>
  <si>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</si>
  <si>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</si>
  <si>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</si>
  <si>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</si>
  <si>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</si>
  <si>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</si>
  <si>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</si>
  <si>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</si>
  <si>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</si>
  <si>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</si>
  <si>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</si>
  <si>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</si>
  <si>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</si>
  <si>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</si>
  <si>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</si>
  <si>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</si>
  <si>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</si>
  <si>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</si>
  <si>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</si>
  <si>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</si>
  <si>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</si>
  <si>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</si>
  <si>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</si>
  <si>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</si>
  <si>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</si>
  <si>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</si>
  <si>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</si>
  <si>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</si>
  <si>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</si>
  <si>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</si>
  <si>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</si>
  <si>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</si>
  <si>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</si>
  <si>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</si>
  <si>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</si>
  <si>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</si>
  <si>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</si>
  <si>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</si>
  <si>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</si>
  <si>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</si>
  <si>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</si>
  <si>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</si>
  <si>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</si>
  <si>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</si>
  <si>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</si>
  <si>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</si>
  <si>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</si>
  <si>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</si>
  <si>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</si>
  <si>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</si>
  <si>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</si>
  <si>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</si>
  <si>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</si>
  <si>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</si>
  <si>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</si>
  <si>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</si>
  <si>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</si>
  <si>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</si>
  <si>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</si>
  <si>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</si>
  <si>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</si>
  <si>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</si>
  <si>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</si>
  <si>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</si>
  <si>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</si>
  <si>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</si>
  <si>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</si>
  <si>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</si>
  <si>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</si>
  <si>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</si>
  <si>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</si>
  <si>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</si>
  <si>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</si>
  <si>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</si>
  <si>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</si>
  <si>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</si>
  <si>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</si>
  <si>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</si>
  <si>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</si>
  <si>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</si>
  <si>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</si>
  <si>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</si>
  <si>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</si>
  <si>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</si>
  <si>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</si>
  <si>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</si>
  <si>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</si>
  <si>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</si>
  <si>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</si>
  <si>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</si>
  <si>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</si>
  <si>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</si>
  <si>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</si>
  <si>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</si>
  <si>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</si>
  <si>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</si>
  <si>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</si>
  <si>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</si>
  <si>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</si>
  <si>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</si>
  <si>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</si>
  <si>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</si>
  <si>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</si>
  <si>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</si>
  <si>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</si>
  <si>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</si>
  <si>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</si>
  <si>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</si>
  <si>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</si>
  <si>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</si>
  <si>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</si>
  <si>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</si>
  <si>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</si>
  <si>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</si>
  <si>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</si>
  <si>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</si>
  <si>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</si>
  <si>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</si>
  <si>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</si>
  <si>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</si>
  <si>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</si>
  <si>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</si>
  <si>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</si>
  <si>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</si>
  <si>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</si>
  <si>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</si>
  <si>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</si>
  <si>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</si>
  <si>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</si>
  <si>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</si>
  <si>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</si>
  <si>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</si>
  <si>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</si>
  <si>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</si>
  <si>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</si>
  <si>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</si>
  <si>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</si>
  <si>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</si>
  <si>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</si>
  <si>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</si>
  <si>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</si>
  <si>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</si>
  <si>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</si>
  <si>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</si>
  <si>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</si>
  <si>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</si>
  <si>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</si>
  <si>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</si>
  <si>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</si>
  <si>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</si>
  <si>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</si>
  <si>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</si>
  <si>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</si>
  <si>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</si>
  <si>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</si>
  <si>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</si>
  <si>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</si>
  <si>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</si>
  <si>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</si>
  <si>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</si>
  <si>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</si>
  <si>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</si>
  <si>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</si>
  <si>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</si>
  <si>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</si>
  <si>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</si>
  <si>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</si>
  <si>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</si>
  <si>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</si>
  <si>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</si>
  <si>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</si>
  <si>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</si>
  <si>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</si>
  <si>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</si>
  <si>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</si>
  <si>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</si>
  <si>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</si>
  <si>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</si>
  <si>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</si>
  <si>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</si>
  <si>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</si>
  <si>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</si>
  <si>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</si>
  <si>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</si>
  <si>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</si>
  <si>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</si>
  <si>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</si>
  <si>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</si>
  <si>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</si>
  <si>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</si>
  <si>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</si>
  <si>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</si>
  <si>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</si>
  <si>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</si>
  <si>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</si>
  <si>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</si>
  <si>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</si>
  <si>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</si>
  <si>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</si>
  <si>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</si>
  <si>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</si>
  <si>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</si>
  <si>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</si>
  <si>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</si>
  <si>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</si>
  <si>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</si>
  <si>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</si>
  <si>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</si>
  <si>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</si>
  <si>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</si>
  <si>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</si>
  <si>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</si>
  <si>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</si>
  <si>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</si>
  <si>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</si>
  <si>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</si>
  <si>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</si>
  <si>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</si>
  <si>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</si>
  <si>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</si>
  <si>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</si>
  <si>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</si>
  <si>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</si>
  <si>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</si>
  <si>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</si>
  <si>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</si>
  <si>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</si>
  <si>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</si>
  <si>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</si>
  <si>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</si>
  <si>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</si>
  <si>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</si>
  <si>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</si>
  <si>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</si>
  <si>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</si>
  <si>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</si>
  <si>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</si>
  <si>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</si>
  <si>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</si>
  <si>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</si>
  <si>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</si>
  <si>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</si>
  <si>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</si>
  <si>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</si>
  <si>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</si>
  <si>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</si>
  <si>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</si>
  <si>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</si>
  <si>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</si>
  <si>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</si>
  <si>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</si>
  <si>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</si>
  <si>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</si>
  <si>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</si>
  <si>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</si>
  <si>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</si>
  <si>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</si>
  <si>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</si>
  <si>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</si>
  <si>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</si>
  <si>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</si>
  <si>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</si>
  <si>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</si>
  <si>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</si>
  <si>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</si>
  <si>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</si>
  <si>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</si>
  <si>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</si>
  <si>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</si>
  <si>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</si>
  <si>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</si>
  <si>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</si>
  <si>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</si>
  <si>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</si>
  <si>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</si>
  <si>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</si>
  <si>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</si>
  <si>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</si>
  <si>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</si>
  <si>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</si>
  <si>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</si>
  <si>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</si>
  <si>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</si>
  <si>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</si>
  <si>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</si>
  <si>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</si>
  <si>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</si>
  <si>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</si>
  <si>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</si>
  <si>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</si>
  <si>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</si>
  <si>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</si>
  <si>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</si>
  <si>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</si>
  <si>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</si>
  <si>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</si>
  <si>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</si>
  <si>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</si>
  <si>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</si>
  <si>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</si>
  <si>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</si>
  <si>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</si>
  <si>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</si>
  <si>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</si>
  <si>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</si>
  <si>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</si>
  <si>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</si>
  <si>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</si>
  <si>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</si>
  <si>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</si>
  <si>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</si>
  <si>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</si>
  <si>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</si>
  <si>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</si>
  <si>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</si>
  <si>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</si>
  <si>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</si>
  <si>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</si>
  <si>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</si>
  <si>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</si>
  <si>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</si>
  <si>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</si>
  <si>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</si>
  <si>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</si>
  <si>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</si>
  <si>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</si>
  <si>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</si>
  <si>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</si>
  <si>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</si>
  <si>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</si>
  <si>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</si>
  <si>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</si>
  <si>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</si>
  <si>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</si>
  <si>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</si>
  <si>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</si>
  <si>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</si>
  <si>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</si>
  <si>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</si>
  <si>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</si>
  <si>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</si>
  <si>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</si>
  <si>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</si>
  <si>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</si>
  <si>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</si>
  <si>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</si>
  <si>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</si>
  <si>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</si>
  <si>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</si>
  <si>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</si>
  <si>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</si>
  <si>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</si>
  <si>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</si>
  <si>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</si>
  <si>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</si>
  <si>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</si>
  <si>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</si>
  <si>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</si>
  <si>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</si>
  <si>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</si>
  <si>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</si>
  <si>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</si>
  <si>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</si>
  <si>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</si>
  <si>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</si>
  <si>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</si>
  <si>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</si>
  <si>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</si>
  <si>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</si>
  <si>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</si>
  <si>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</si>
  <si>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</si>
  <si>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</si>
  <si>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</si>
  <si>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</si>
  <si>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</si>
  <si>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</si>
  <si>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</si>
  <si>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</si>
  <si>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</si>
  <si>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</si>
  <si>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</si>
  <si>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</si>
  <si>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</si>
  <si>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</si>
  <si>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</si>
  <si>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</si>
  <si>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</si>
  <si>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</si>
  <si>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</si>
  <si>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</si>
  <si>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</si>
  <si>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</si>
  <si>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</si>
  <si>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</si>
  <si>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</si>
  <si>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</si>
  <si>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</si>
  <si>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</si>
  <si>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</si>
  <si>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</si>
  <si>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</si>
  <si>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</si>
  <si>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</si>
  <si>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</si>
  <si>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</si>
  <si>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</si>
  <si>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</si>
  <si>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</si>
  <si>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</si>
  <si>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</si>
  <si>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</si>
  <si>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</si>
  <si>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</si>
  <si>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</si>
  <si>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</si>
  <si>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</si>
  <si>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</si>
  <si>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</si>
  <si>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</si>
  <si>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</si>
  <si>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</si>
  <si>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</si>
  <si>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</si>
  <si>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</si>
  <si>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</si>
  <si>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</si>
  <si>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</si>
  <si>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</si>
  <si>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</si>
  <si>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</si>
  <si>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</si>
  <si>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</si>
  <si>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</si>
  <si>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</si>
  <si>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</si>
  <si>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</si>
  <si>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</si>
  <si>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</si>
  <si>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</si>
  <si>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</si>
  <si>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</si>
  <si>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</si>
  <si>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</si>
  <si>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</si>
  <si>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</si>
  <si>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</si>
  <si>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</si>
  <si>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</si>
  <si>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</si>
  <si>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</si>
  <si>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</si>
  <si>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</si>
  <si>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</si>
  <si>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</si>
  <si>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</si>
  <si>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</si>
  <si>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</si>
  <si>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</si>
  <si>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</si>
  <si>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</si>
  <si>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</si>
  <si>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</si>
  <si>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</si>
  <si>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</si>
  <si>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</si>
  <si>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</si>
  <si>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</si>
  <si>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</si>
  <si>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</si>
  <si>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</si>
  <si>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</si>
  <si>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</si>
  <si>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</si>
  <si>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</si>
  <si>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</si>
  <si>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</si>
  <si>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</si>
  <si>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</si>
  <si>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</si>
  <si>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</si>
  <si>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</si>
  <si>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</si>
  <si>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</si>
  <si>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</si>
  <si>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</si>
  <si>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</si>
  <si>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</si>
  <si>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</si>
  <si>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</si>
  <si>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</si>
  <si>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</si>
  <si>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</si>
  <si>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</si>
  <si>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</si>
  <si>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</si>
  <si>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</si>
  <si>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</si>
  <si>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</si>
  <si>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</si>
  <si>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</si>
  <si>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</si>
  <si>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</si>
  <si>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</si>
  <si>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</si>
  <si>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</si>
  <si>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</si>
  <si>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</si>
  <si>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</si>
  <si>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</si>
  <si>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</si>
  <si>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</si>
  <si>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</si>
  <si>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</si>
  <si>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</si>
  <si>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</si>
  <si>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</si>
  <si>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</si>
  <si>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</si>
  <si>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</si>
  <si>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</si>
  <si>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</si>
  <si>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</si>
  <si>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</si>
  <si>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</si>
  <si>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</si>
  <si>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</si>
  <si>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</si>
  <si>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</si>
  <si>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</si>
  <si>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</si>
  <si>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</si>
  <si>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</si>
  <si>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</si>
  <si>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</si>
  <si>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</si>
  <si>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</si>
  <si>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</si>
  <si>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</si>
  <si>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</si>
  <si>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</si>
  <si>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</si>
  <si>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</si>
  <si>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</si>
  <si>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</si>
  <si>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</si>
  <si>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</si>
  <si>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</si>
  <si>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</si>
  <si>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</si>
  <si>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</si>
  <si>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</si>
  <si>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</si>
  <si>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</si>
  <si>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</si>
  <si>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</si>
  <si>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</si>
  <si>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</si>
  <si>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</si>
  <si>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</si>
  <si>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</si>
  <si>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</si>
  <si>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</si>
  <si>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</si>
  <si>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</si>
  <si>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</si>
  <si>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</si>
  <si>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</si>
  <si>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</si>
  <si>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</si>
  <si>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</si>
  <si>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</si>
  <si>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</si>
  <si>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</si>
  <si>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</si>
  <si>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</si>
  <si>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</si>
  <si>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</si>
  <si>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</si>
  <si>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</si>
  <si>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</si>
  <si>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</si>
  <si>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</si>
  <si>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</si>
  <si>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</si>
  <si>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</si>
  <si>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</si>
  <si>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</si>
  <si>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</si>
  <si>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</si>
  <si>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</si>
  <si>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</si>
  <si>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</si>
  <si>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</si>
  <si>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</si>
  <si>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</si>
  <si>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</si>
  <si>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</si>
  <si>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</si>
  <si>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</si>
  <si>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</si>
  <si>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</si>
  <si>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</si>
  <si>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</si>
  <si>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</si>
  <si>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</si>
  <si>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</si>
  <si>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</si>
  <si>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</si>
  <si>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</si>
  <si>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</si>
  <si>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</si>
  <si>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</si>
  <si>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</si>
  <si>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</si>
  <si>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</si>
  <si>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</si>
  <si>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</si>
  <si>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</si>
  <si>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</si>
  <si>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</si>
  <si>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</si>
  <si>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</si>
  <si>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</si>
  <si>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</si>
  <si>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</si>
  <si>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</si>
  <si>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</si>
  <si>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</si>
  <si>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</si>
  <si>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</si>
  <si>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</si>
  <si>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</si>
  <si>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</si>
  <si>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</si>
  <si>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</si>
  <si>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</si>
  <si>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</si>
  <si>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</si>
  <si>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</si>
  <si>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</si>
  <si>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</si>
  <si>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</si>
  <si>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</si>
  <si>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</si>
  <si>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</si>
  <si>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</si>
  <si>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</si>
  <si>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</si>
  <si>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</si>
  <si>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</si>
  <si>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</si>
  <si>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</si>
  <si>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</si>
  <si>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</si>
  <si>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</si>
  <si>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</si>
  <si>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</si>
  <si>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</si>
  <si>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</si>
  <si>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</si>
  <si>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</si>
  <si>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</si>
  <si>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</si>
  <si>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</si>
  <si>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</si>
  <si>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</si>
  <si>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</si>
  <si>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</si>
  <si>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</si>
  <si>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</si>
  <si>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</si>
  <si>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</si>
  <si>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</si>
  <si>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</si>
  <si>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</si>
  <si>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</si>
  <si>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</si>
  <si>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</si>
  <si>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</si>
  <si>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</si>
  <si>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</si>
  <si>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</si>
  <si>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</si>
  <si>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</si>
  <si>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</si>
  <si>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</si>
  <si>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</si>
  <si>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</si>
  <si>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</si>
  <si>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</si>
  <si>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</si>
  <si>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</si>
  <si>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</si>
  <si>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</si>
  <si>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</si>
  <si>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</si>
  <si>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</si>
  <si>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</si>
  <si>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</si>
  <si>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</si>
  <si>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</si>
  <si>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</si>
  <si>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</si>
  <si>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</si>
  <si>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</si>
  <si>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</si>
  <si>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</si>
  <si>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</si>
  <si>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</si>
  <si>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</si>
  <si>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</si>
  <si>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</si>
  <si>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</si>
  <si>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</si>
  <si>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</si>
  <si>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</si>
  <si>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</si>
  <si>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</si>
  <si>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</si>
  <si>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</si>
  <si>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</si>
  <si>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</si>
  <si>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</si>
  <si>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</si>
  <si>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</si>
  <si>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</si>
  <si>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</si>
  <si>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</si>
  <si>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</si>
  <si>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</si>
  <si>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</si>
  <si>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</si>
  <si>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</si>
  <si>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</si>
  <si>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</si>
  <si>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</si>
  <si>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</si>
  <si>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</si>
  <si>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</si>
  <si>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</si>
  <si>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</si>
  <si>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</si>
  <si>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</si>
  <si>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</si>
  <si>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</si>
  <si>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</si>
  <si>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</si>
  <si>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</si>
  <si>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</si>
  <si>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</si>
  <si>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</si>
  <si>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</si>
  <si>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</si>
  <si>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</si>
  <si>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</si>
  <si>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</si>
  <si>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</si>
  <si>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</si>
  <si>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</si>
  <si>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</si>
  <si>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</si>
  <si>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</si>
  <si>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</si>
  <si>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</si>
  <si>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</si>
  <si>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</si>
  <si>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</si>
  <si>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</si>
  <si>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</si>
  <si>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</si>
  <si>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</si>
  <si>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</si>
  <si>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</si>
  <si>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</si>
  <si>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</si>
  <si>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</si>
  <si>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</si>
  <si>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</si>
  <si>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</si>
  <si>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</si>
  <si>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</si>
  <si>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</si>
  <si>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</si>
  <si>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</si>
  <si>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</si>
  <si>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</si>
  <si>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</si>
  <si>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</si>
  <si>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</si>
  <si>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</si>
  <si>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</si>
  <si>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</si>
  <si>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</si>
  <si>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</si>
  <si>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</si>
  <si>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</si>
  <si>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</si>
  <si>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</si>
  <si>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</si>
  <si>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</si>
  <si>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</si>
  <si>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</si>
  <si>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</si>
  <si>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</si>
  <si>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</si>
  <si>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</si>
  <si>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</si>
  <si>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</si>
  <si>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</si>
  <si>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</si>
  <si>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</si>
  <si>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</si>
  <si>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</si>
  <si>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</si>
  <si>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</si>
  <si>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</si>
  <si>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</si>
  <si>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</si>
  <si>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</si>
  <si>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</si>
  <si>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</si>
  <si>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</si>
  <si>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</si>
  <si>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</si>
  <si>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</si>
  <si>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</si>
  <si>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</si>
  <si>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</si>
  <si>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</si>
  <si>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</si>
  <si>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</si>
  <si>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</si>
  <si>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</si>
  <si>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</si>
  <si>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</si>
  <si>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</si>
  <si>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</si>
  <si>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</si>
  <si>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</si>
  <si>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</si>
  <si>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</si>
  <si>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</si>
  <si>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</si>
  <si>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</si>
  <si>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</si>
  <si>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</si>
  <si>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</si>
  <si>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</si>
  <si>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</si>
  <si>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</si>
  <si>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</si>
  <si>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</si>
  <si>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</si>
  <si>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</si>
  <si>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</si>
  <si>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</si>
  <si>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</si>
  <si>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</si>
  <si>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</si>
  <si>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</si>
  <si>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</si>
  <si>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</si>
  <si>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</si>
  <si>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</si>
  <si>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</si>
  <si>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</si>
  <si>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</si>
  <si>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</si>
  <si>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</si>
  <si>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</si>
  <si>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</si>
  <si>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</si>
  <si>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</si>
  <si>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</si>
  <si>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</si>
  <si>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</si>
  <si>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</si>
  <si>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</si>
  <si>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</si>
  <si>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</si>
  <si>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</si>
  <si>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</si>
  <si>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</si>
  <si>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</si>
  <si>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</si>
  <si>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</si>
  <si>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</si>
  <si>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</si>
  <si>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</si>
  <si>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</si>
  <si>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</si>
  <si>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</si>
  <si>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</si>
  <si>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</si>
  <si>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</si>
  <si>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</si>
  <si>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</si>
  <si>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</si>
  <si>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</si>
  <si>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</si>
  <si>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</si>
  <si>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</si>
  <si>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</si>
  <si>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</si>
  <si>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</si>
  <si>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</si>
  <si>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</si>
  <si>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</si>
  <si>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</si>
  <si>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</si>
  <si>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</si>
  <si>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</si>
  <si>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</si>
  <si>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</si>
  <si>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</si>
  <si>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</si>
  <si>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</si>
  <si>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</si>
  <si>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</si>
  <si>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</si>
  <si>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</si>
  <si>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</si>
  <si>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</si>
  <si>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</si>
  <si>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</si>
  <si>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</si>
  <si>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</si>
  <si>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</si>
  <si>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</si>
  <si>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</si>
  <si>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</si>
  <si>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</si>
  <si>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</si>
  <si>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</si>
  <si>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</si>
  <si>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</si>
  <si>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</si>
  <si>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</si>
  <si>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</si>
  <si>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</si>
  <si>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</si>
  <si>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</si>
  <si>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</si>
  <si>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</si>
  <si>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</si>
  <si>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</si>
  <si>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</si>
  <si>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</si>
  <si>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</si>
  <si>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</si>
  <si>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</si>
  <si>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</si>
  <si>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</si>
  <si>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</si>
  <si>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</si>
  <si>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</si>
  <si>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</si>
  <si>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</si>
  <si>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</si>
  <si>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</si>
  <si>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</si>
  <si>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</si>
  <si>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</si>
  <si>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</si>
  <si>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</si>
  <si>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</si>
  <si>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</si>
  <si>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</si>
  <si>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</si>
  <si>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</si>
  <si>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</si>
  <si>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</si>
  <si>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</si>
  <si>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</si>
  <si>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</si>
  <si>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</si>
  <si>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</si>
  <si>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</si>
  <si>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</si>
  <si>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</si>
  <si>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</si>
  <si>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</si>
  <si>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</si>
  <si>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</si>
  <si>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</si>
  <si>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</si>
  <si>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</si>
  <si>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</si>
  <si>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</si>
  <si>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</si>
  <si>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</si>
  <si>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</si>
  <si>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</si>
  <si>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</si>
  <si>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</si>
  <si>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</si>
  <si>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</si>
  <si>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</si>
  <si>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</si>
  <si>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</si>
  <si>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</si>
  <si>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</si>
  <si>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</si>
  <si>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</si>
  <si>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</si>
  <si>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</si>
  <si>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</si>
  <si>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</si>
  <si>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</si>
  <si>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</si>
  <si>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</si>
  <si>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</si>
  <si>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</si>
  <si>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</si>
  <si>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</si>
  <si>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</si>
  <si>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</si>
  <si>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</si>
  <si>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</si>
  <si>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</si>
  <si>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</si>
  <si>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</si>
  <si>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</si>
  <si>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</si>
  <si>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</si>
  <si>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</si>
  <si>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</si>
  <si>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</si>
  <si>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</si>
  <si>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</si>
  <si>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</si>
  <si>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</si>
  <si>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</si>
  <si>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</si>
  <si>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</si>
  <si>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</si>
  <si>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</si>
  <si>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</si>
  <si>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</si>
  <si>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</si>
  <si>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</si>
  <si>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</si>
  <si>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</si>
  <si>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</si>
  <si>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</si>
  <si>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</si>
  <si>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</si>
  <si>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</si>
  <si>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</si>
  <si>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</si>
  <si>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</si>
  <si>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</si>
  <si>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</si>
  <si>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</si>
  <si>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</si>
  <si>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</si>
  <si>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</si>
  <si>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</si>
  <si>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</si>
  <si>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</si>
  <si>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</si>
  <si>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</si>
  <si>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</si>
  <si>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</si>
  <si>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</si>
  <si>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</si>
  <si>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</si>
  <si>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</si>
  <si>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</si>
  <si>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</si>
  <si>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</si>
  <si>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</si>
  <si>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</si>
  <si>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</si>
  <si>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</si>
  <si>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</si>
  <si>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</si>
  <si>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</si>
  <si>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</si>
  <si>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</si>
  <si>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</si>
  <si>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</si>
  <si>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</si>
  <si>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</si>
  <si>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</si>
  <si>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</si>
  <si>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</si>
  <si>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</si>
  <si>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</si>
  <si>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</si>
  <si>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</si>
  <si>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</si>
  <si>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</si>
  <si>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</si>
  <si>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</si>
  <si>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</si>
  <si>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</si>
  <si>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</si>
  <si>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</si>
  <si>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</si>
  <si>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</si>
  <si>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</si>
  <si>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</si>
  <si>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</si>
  <si>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</si>
  <si>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</si>
  <si>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</si>
  <si>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</si>
  <si>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</si>
  <si>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</si>
  <si>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</si>
  <si>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</si>
  <si>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</si>
  <si>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</si>
  <si>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</si>
  <si>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</si>
  <si>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</si>
  <si>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</si>
  <si>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</si>
  <si>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</si>
  <si>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</si>
  <si>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</si>
  <si>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</si>
  <si>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</si>
  <si>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</si>
  <si>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</si>
  <si>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</si>
  <si>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</si>
  <si>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</si>
  <si>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</si>
  <si>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</si>
  <si>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</si>
  <si>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</si>
  <si>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</si>
  <si>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</si>
  <si>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</si>
  <si>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</si>
  <si>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</si>
  <si>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</si>
  <si>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</si>
  <si>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</si>
  <si>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</si>
  <si>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</si>
  <si>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</si>
  <si>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</si>
  <si>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</si>
  <si>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</si>
  <si>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</si>
  <si>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</si>
  <si>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</si>
  <si>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</si>
  <si>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</si>
  <si>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</si>
  <si>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</si>
  <si>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</si>
  <si>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</si>
  <si>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</si>
  <si>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</si>
  <si>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</si>
  <si>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</si>
  <si>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</si>
  <si>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</si>
  <si>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</si>
  <si>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</si>
  <si>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</si>
  <si>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</si>
  <si>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</si>
  <si>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</si>
  <si>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</si>
  <si>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</si>
  <si>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</si>
  <si>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</si>
  <si>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</si>
  <si>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</si>
  <si>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</si>
  <si>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</si>
  <si>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</si>
  <si>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</si>
  <si>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</si>
  <si>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</si>
  <si>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</si>
  <si>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</si>
  <si>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</si>
  <si>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</si>
  <si>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</si>
  <si>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</si>
  <si>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</si>
  <si>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</si>
  <si>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</si>
  <si>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</si>
  <si>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</si>
  <si>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</si>
  <si>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</si>
  <si>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</si>
  <si>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</si>
  <si>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</si>
  <si>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</si>
  <si>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</si>
  <si>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</si>
  <si>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</si>
  <si>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</si>
  <si>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</si>
  <si>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</si>
  <si>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</si>
  <si>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</si>
  <si>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</si>
  <si>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</si>
  <si>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</si>
  <si>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</si>
  <si>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</si>
  <si>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</si>
  <si>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</si>
  <si>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</si>
  <si>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</si>
  <si>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</si>
  <si>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</si>
  <si>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</si>
  <si>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</si>
  <si>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</si>
  <si>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</si>
  <si>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</si>
  <si>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</si>
  <si>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</si>
  <si>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</si>
  <si>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</si>
  <si>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</si>
  <si>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</si>
  <si>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</si>
  <si>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</si>
  <si>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</si>
  <si>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</si>
  <si>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</si>
  <si>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</si>
  <si>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</si>
  <si>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</si>
  <si>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</si>
  <si>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</si>
  <si>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</si>
  <si>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</si>
  <si>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</si>
  <si>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</si>
  <si>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</si>
  <si>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</si>
  <si>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</si>
  <si>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</si>
  <si>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</si>
  <si>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</si>
  <si>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</si>
  <si>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</si>
  <si>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</si>
  <si>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</si>
  <si>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</si>
  <si>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</si>
  <si>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</si>
  <si>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</si>
  <si>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</si>
  <si>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</si>
  <si>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</si>
  <si>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</si>
  <si>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</si>
  <si>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</si>
  <si>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</si>
  <si>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</si>
  <si>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</si>
  <si>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</si>
  <si>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</si>
  <si>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</si>
  <si>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</si>
  <si>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</si>
  <si>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</si>
  <si>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</si>
  <si>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</si>
  <si>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</si>
  <si>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</si>
  <si>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</si>
  <si>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</si>
  <si>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</si>
  <si>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</si>
  <si>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</si>
  <si>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</si>
  <si>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</si>
  <si>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</si>
  <si>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</si>
  <si>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</si>
  <si>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</si>
  <si>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</si>
  <si>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</si>
  <si>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</si>
  <si>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</si>
  <si>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</si>
  <si>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</si>
  <si>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</si>
  <si>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</si>
  <si>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</si>
  <si>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</si>
  <si>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</si>
  <si>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</si>
  <si>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</si>
  <si>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</si>
  <si>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</si>
  <si>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</si>
  <si>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</si>
  <si>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</si>
  <si>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</si>
  <si>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</si>
  <si>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</si>
  <si>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</si>
  <si>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</si>
  <si>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</si>
  <si>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</si>
  <si>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</si>
  <si>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</si>
  <si>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</si>
  <si>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</si>
  <si>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</si>
  <si>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</si>
  <si>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</si>
  <si>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</si>
  <si>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</si>
  <si>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</si>
  <si>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</si>
  <si>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</si>
  <si>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</si>
  <si>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</si>
  <si>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</si>
  <si>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</si>
  <si>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</si>
  <si>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</si>
  <si>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</si>
  <si>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</si>
  <si>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</si>
  <si>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</si>
  <si>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</si>
  <si>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</si>
  <si>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</si>
  <si>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</si>
  <si>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</si>
  <si>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</si>
  <si>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</si>
  <si>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</si>
  <si>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</si>
  <si>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</si>
  <si>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</si>
  <si>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</si>
  <si>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</si>
  <si>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</si>
  <si>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</si>
  <si>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</si>
  <si>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</si>
  <si>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</si>
  <si>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</si>
  <si>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</si>
  <si>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</si>
  <si>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</si>
  <si>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</si>
  <si>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</si>
  <si>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</si>
  <si>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</si>
  <si>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</si>
  <si>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</si>
  <si>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</si>
  <si>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</si>
  <si>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</si>
  <si>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</si>
  <si>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</si>
  <si>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</si>
  <si>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</si>
  <si>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</si>
  <si>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</si>
  <si>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</si>
  <si>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</si>
  <si>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</si>
  <si>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</si>
  <si>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</si>
  <si>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</si>
  <si>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</si>
  <si>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</si>
  <si>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</si>
  <si>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</si>
  <si>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</si>
  <si>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</si>
  <si>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</si>
  <si>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</si>
  <si>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</si>
  <si>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</si>
  <si>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</si>
  <si>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</si>
  <si>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</si>
  <si>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</si>
  <si>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</si>
  <si>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</si>
  <si>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</si>
  <si>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</si>
  <si>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</si>
  <si>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</si>
  <si>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</si>
  <si>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</si>
  <si>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</si>
  <si>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</si>
  <si>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</si>
  <si>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</si>
  <si>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</si>
  <si>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</si>
  <si>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</si>
  <si>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</si>
  <si>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</si>
  <si>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</si>
  <si>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</si>
  <si>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</si>
  <si>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</si>
  <si>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</si>
  <si>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</si>
  <si>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</si>
  <si>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</si>
  <si>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</si>
  <si>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</si>
  <si>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</si>
  <si>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</si>
  <si>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</si>
  <si>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</si>
  <si>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</si>
  <si>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</si>
  <si>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</si>
  <si>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</si>
  <si>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</si>
  <si>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</si>
  <si>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</si>
  <si>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</si>
  <si>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</si>
  <si>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</si>
  <si>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</si>
  <si>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</si>
  <si>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</si>
  <si>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</si>
  <si>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</si>
  <si>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</si>
  <si>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</si>
  <si>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</si>
  <si>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</si>
  <si>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</si>
  <si>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</si>
  <si>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</si>
  <si>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</si>
  <si>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</si>
  <si>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</si>
  <si>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</si>
  <si>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</si>
  <si>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</si>
  <si>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</si>
  <si>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</si>
  <si>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</si>
  <si>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</si>
  <si>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</si>
  <si>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</si>
  <si>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</si>
  <si>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</si>
  <si>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</si>
  <si>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</si>
  <si>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</si>
  <si>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</si>
  <si>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</si>
  <si>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</si>
  <si>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</si>
  <si>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</si>
  <si>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</si>
  <si>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</si>
  <si>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</si>
  <si>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</si>
  <si>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</si>
  <si>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</si>
  <si>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</si>
  <si>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</si>
  <si>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</si>
  <si>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</si>
  <si>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</si>
  <si>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</si>
  <si>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</si>
  <si>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</si>
  <si>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</si>
  <si>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</si>
  <si>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</si>
  <si>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</si>
  <si>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</si>
  <si>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</si>
  <si>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</si>
  <si>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</si>
  <si>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</si>
  <si>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</si>
  <si>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</si>
  <si>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</si>
  <si>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</si>
  <si>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</si>
  <si>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</si>
  <si>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</si>
  <si>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</si>
  <si>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</si>
  <si>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</si>
  <si>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</si>
  <si>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</si>
  <si>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</si>
  <si>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</si>
  <si>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</si>
  <si>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</si>
  <si>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</si>
  <si>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</si>
  <si>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</si>
  <si>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</si>
  <si>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</si>
  <si>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</si>
  <si>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</si>
  <si>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</si>
  <si>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</si>
  <si>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</si>
  <si>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</si>
  <si>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</si>
  <si>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</si>
  <si>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</si>
  <si>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</si>
  <si>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</si>
  <si>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</si>
  <si>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</si>
  <si>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</si>
  <si>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</si>
  <si>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</si>
  <si>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</si>
  <si>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</si>
  <si>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</si>
  <si>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</si>
  <si>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</si>
  <si>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</si>
  <si>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</si>
  <si>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</si>
  <si>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</si>
  <si>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</si>
  <si>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</si>
  <si>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</si>
  <si>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</si>
  <si>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</si>
  <si>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</si>
  <si>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</si>
  <si>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</si>
  <si>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</si>
  <si>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</si>
  <si>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</si>
  <si>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</si>
  <si>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</si>
  <si>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</si>
  <si>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</si>
  <si>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</si>
  <si>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</si>
  <si>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</si>
  <si>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</si>
  <si>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</si>
  <si>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</si>
  <si>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</si>
  <si>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</si>
  <si>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</si>
  <si>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</si>
  <si>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</si>
  <si>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</si>
  <si>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</si>
  <si>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</si>
  <si>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</si>
  <si>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</si>
  <si>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</si>
  <si>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</si>
  <si>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</si>
  <si>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</si>
  <si>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</si>
  <si>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</si>
  <si>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</si>
  <si>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</si>
  <si>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</si>
  <si>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</si>
  <si>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</si>
  <si>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</si>
  <si>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</si>
  <si>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</si>
  <si>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</si>
  <si>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</si>
  <si>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</si>
  <si>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</si>
  <si>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</si>
  <si>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</si>
  <si>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</si>
  <si>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</si>
  <si>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</si>
  <si>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</si>
  <si>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</si>
  <si>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</si>
  <si>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</si>
  <si>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</si>
  <si>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</si>
  <si>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</si>
  <si>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</si>
  <si>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</si>
  <si>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</si>
  <si>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</si>
  <si>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</si>
  <si>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</si>
  <si>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</si>
  <si>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</si>
  <si>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</si>
  <si>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</si>
  <si>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</si>
  <si>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</si>
  <si>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</si>
  <si>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</si>
  <si>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</si>
  <si>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</si>
  <si>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</si>
  <si>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</si>
  <si>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</si>
  <si>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</si>
  <si>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</si>
  <si>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</si>
  <si>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</si>
  <si>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</si>
  <si>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</si>
  <si>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</si>
  <si>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</si>
  <si>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</si>
  <si>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</si>
  <si>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</si>
  <si>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</si>
  <si>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</si>
  <si>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</si>
  <si>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</si>
  <si>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</si>
  <si>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</si>
  <si>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</si>
  <si>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</si>
  <si>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</si>
  <si>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</si>
  <si>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</si>
  <si>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</si>
  <si>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</si>
  <si>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</si>
  <si>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</si>
  <si>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</si>
  <si>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</si>
  <si>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</si>
  <si>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</si>
  <si>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</si>
  <si>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</si>
  <si>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</si>
  <si>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</si>
  <si>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</si>
  <si>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</si>
  <si>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</si>
  <si>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</si>
  <si>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</si>
  <si>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</si>
  <si>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</si>
  <si>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</si>
  <si>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</si>
  <si>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</si>
  <si>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</si>
  <si>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</si>
  <si>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</si>
  <si>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</si>
  <si>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</si>
  <si>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</si>
  <si>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</si>
  <si>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</si>
  <si>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</si>
  <si>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</si>
  <si>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</si>
  <si>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</si>
  <si>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</si>
  <si>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</si>
  <si>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</si>
  <si>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</si>
  <si>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</si>
  <si>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</si>
  <si>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</si>
  <si>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</si>
  <si>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</si>
  <si>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</si>
  <si>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</si>
  <si>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</si>
  <si>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</si>
  <si>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</si>
  <si>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</si>
  <si>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</si>
  <si>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</si>
  <si>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</si>
  <si>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</si>
  <si>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</si>
  <si>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</si>
  <si>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</si>
  <si>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</si>
  <si>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</si>
  <si>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</si>
  <si>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</si>
  <si>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</si>
  <si>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</si>
  <si>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</si>
  <si>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</si>
  <si>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</si>
  <si>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</si>
  <si>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</si>
  <si>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</si>
  <si>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</si>
  <si>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</si>
  <si>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</si>
  <si>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</si>
  <si>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</si>
  <si>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</si>
  <si>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</si>
  <si>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</si>
  <si>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</si>
  <si>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</si>
  <si>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</si>
  <si>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</si>
  <si>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</si>
  <si>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</si>
  <si>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</si>
  <si>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</si>
  <si>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</si>
  <si>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</si>
  <si>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</si>
  <si>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</si>
  <si>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</si>
  <si>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</si>
  <si>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</si>
  <si>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</si>
  <si>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</si>
  <si>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</si>
  <si>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</si>
  <si>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</si>
  <si>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</si>
  <si>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</si>
  <si>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</si>
  <si>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</si>
  <si>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</si>
  <si>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</si>
  <si>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</si>
  <si>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</si>
  <si>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</si>
  <si>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</si>
  <si>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</si>
  <si>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</si>
  <si>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</si>
  <si>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</si>
  <si>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</si>
  <si>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</si>
  <si>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</si>
  <si>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</si>
  <si>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</si>
  <si>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</si>
  <si>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</si>
  <si>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</si>
  <si>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</si>
  <si>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</si>
  <si>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</si>
  <si>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</si>
  <si>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</si>
  <si>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</si>
  <si>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</si>
  <si>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</si>
  <si>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</si>
  <si>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</si>
  <si>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</si>
  <si>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</si>
  <si>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</si>
  <si>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</si>
  <si>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</si>
  <si>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</si>
  <si>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</si>
  <si>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</si>
  <si>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</si>
  <si>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</si>
  <si>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</si>
  <si>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</si>
  <si>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</si>
  <si>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</si>
  <si>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</si>
  <si>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</si>
  <si>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</si>
  <si>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</si>
  <si>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</si>
  <si>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</si>
  <si>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</si>
  <si>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</si>
  <si>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</si>
  <si>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</si>
  <si>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</si>
  <si>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</si>
  <si>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</si>
  <si>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</si>
  <si>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</si>
  <si>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</si>
  <si>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</si>
  <si>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</si>
  <si>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</si>
  <si>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</si>
  <si>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</si>
  <si>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</si>
  <si>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</si>
  <si>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</si>
  <si>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</si>
  <si>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</si>
  <si>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</si>
  <si>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</si>
  <si>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</si>
  <si>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</si>
  <si>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</si>
  <si>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</si>
  <si>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</si>
  <si>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</si>
  <si>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</si>
  <si>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</si>
  <si>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</si>
  <si>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</si>
  <si>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</si>
  <si>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</si>
  <si>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</si>
  <si>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</si>
  <si>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</si>
  <si>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</si>
  <si>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</si>
  <si>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</si>
  <si>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</si>
  <si>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</si>
  <si>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</si>
  <si>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</si>
  <si>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</si>
  <si>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</si>
  <si>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</si>
  <si>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</si>
  <si>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</si>
  <si>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</si>
  <si>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</si>
  <si>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</si>
  <si>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</si>
  <si>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</si>
  <si>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</si>
  <si>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</si>
  <si>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</si>
  <si>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</si>
  <si>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</si>
  <si>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</si>
  <si>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</si>
  <si>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</si>
  <si>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</si>
  <si>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</si>
  <si>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</si>
  <si>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</si>
  <si>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</si>
  <si>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</si>
  <si>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</si>
  <si>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</si>
  <si>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</si>
  <si>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</si>
  <si>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</si>
  <si>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</si>
  <si>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</si>
  <si>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</si>
  <si>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</si>
  <si>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</si>
  <si>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</si>
  <si>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</si>
  <si>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</si>
  <si>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</si>
  <si>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</si>
  <si>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</si>
  <si>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</si>
  <si>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</si>
  <si>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</si>
  <si>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</si>
  <si>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</si>
  <si>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</si>
  <si>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</si>
  <si>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</si>
  <si>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</si>
  <si>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</si>
  <si>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</si>
  <si>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</si>
  <si>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</si>
  <si>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</si>
  <si>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</si>
  <si>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</si>
  <si>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</si>
  <si>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</si>
  <si>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</si>
  <si>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</si>
  <si>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</si>
  <si>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</si>
  <si>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</si>
  <si>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</si>
  <si>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</si>
  <si>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</si>
  <si>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</si>
  <si>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</si>
  <si>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</si>
  <si>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</si>
  <si>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</si>
  <si>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</si>
  <si>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</si>
  <si>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</si>
  <si>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</si>
  <si>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</si>
  <si>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</si>
  <si>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</si>
  <si>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</si>
  <si>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</si>
  <si>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</si>
  <si>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</si>
  <si>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</si>
  <si>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</si>
  <si>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</si>
  <si>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</si>
  <si>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</si>
  <si>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</si>
  <si>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</si>
  <si>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</si>
  <si>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</si>
  <si>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</si>
  <si>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</si>
  <si>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</si>
  <si>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</si>
  <si>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</si>
  <si>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</si>
  <si>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</si>
  <si>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</si>
  <si>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</si>
  <si>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</si>
  <si>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</si>
  <si>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</si>
  <si>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</si>
  <si>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</si>
  <si>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</si>
  <si>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</si>
  <si>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</si>
  <si>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</si>
  <si>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</si>
  <si>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</si>
  <si>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</si>
  <si>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</si>
  <si>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</si>
  <si>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</si>
  <si>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</si>
  <si>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</si>
  <si>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</si>
  <si>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</si>
  <si>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</si>
  <si>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</si>
  <si>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</si>
  <si>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</si>
  <si>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</si>
  <si>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</si>
  <si>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</si>
  <si>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</si>
  <si>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</si>
  <si>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</si>
  <si>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</si>
  <si>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</si>
  <si>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</si>
  <si>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</si>
  <si>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</si>
  <si>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</si>
  <si>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</si>
  <si>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</si>
  <si>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</si>
  <si>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</si>
  <si>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</si>
  <si>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</si>
  <si>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</si>
  <si>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</si>
  <si>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</si>
  <si>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</si>
  <si>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</si>
  <si>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</si>
  <si>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</si>
  <si>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</si>
  <si>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</si>
  <si>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</si>
  <si>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</si>
  <si>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</si>
  <si>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</si>
  <si>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</si>
  <si>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</si>
  <si>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</si>
  <si>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</si>
  <si>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</si>
  <si>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</si>
  <si>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</si>
  <si>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</si>
  <si>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</si>
  <si>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</si>
  <si>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</si>
  <si>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</si>
  <si>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</si>
  <si>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</si>
  <si>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</si>
  <si>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</si>
  <si>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</si>
  <si>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</si>
  <si>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</si>
  <si>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</si>
  <si>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</si>
  <si>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</si>
  <si>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</si>
  <si>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</si>
  <si>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</si>
  <si>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</si>
  <si>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</si>
  <si>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</si>
  <si>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</si>
  <si>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</si>
  <si>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</si>
  <si>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</si>
  <si>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</si>
  <si>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</si>
  <si>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</si>
  <si>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</si>
  <si>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</si>
  <si>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</si>
  <si>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</si>
  <si>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</si>
  <si>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</si>
  <si>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</si>
  <si>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</si>
  <si>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</si>
  <si>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</si>
  <si>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</si>
  <si>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</si>
  <si>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</si>
  <si>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</si>
  <si>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</si>
  <si>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</si>
  <si>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</si>
  <si>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</si>
  <si>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</si>
  <si>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</si>
  <si>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</si>
  <si>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</si>
  <si>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</si>
  <si>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</si>
  <si>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</si>
  <si>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</si>
  <si>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</si>
  <si>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</si>
  <si>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</si>
  <si>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</si>
  <si>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</si>
  <si>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</si>
  <si>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</si>
  <si>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</si>
  <si>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</si>
  <si>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</si>
  <si>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</si>
  <si>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</si>
  <si>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</si>
  <si>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</si>
  <si>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</si>
  <si>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</si>
  <si>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</si>
  <si>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</si>
  <si>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</si>
  <si>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</si>
  <si>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</si>
  <si>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</si>
  <si>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</si>
  <si>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</si>
  <si>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</si>
  <si>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</si>
  <si>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</si>
  <si>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</si>
  <si>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</si>
  <si>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</si>
  <si>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</si>
  <si>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</si>
  <si>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</si>
  <si>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</si>
  <si>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</si>
  <si>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</si>
  <si>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</si>
  <si>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</si>
  <si>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</si>
  <si>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</si>
  <si>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</si>
  <si>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</si>
  <si>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</si>
  <si>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</si>
  <si>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</si>
  <si>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</si>
  <si>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</si>
  <si>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</si>
  <si>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</si>
  <si>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</si>
  <si>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</si>
  <si>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</si>
  <si>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</si>
  <si>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</si>
  <si>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</si>
  <si>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</si>
  <si>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</si>
  <si>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</si>
  <si>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</si>
  <si>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</si>
  <si>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</si>
  <si>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</si>
  <si>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</si>
  <si>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</si>
  <si>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</si>
  <si>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</si>
  <si>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</si>
  <si>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</si>
  <si>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</si>
  <si>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</si>
  <si>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</si>
  <si>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</si>
  <si>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</si>
  <si>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</si>
  <si>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</si>
  <si>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</si>
  <si>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</si>
  <si>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</si>
  <si>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</si>
  <si>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</si>
  <si>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</si>
  <si>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</si>
  <si>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</si>
  <si>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</si>
  <si>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</si>
  <si>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</si>
  <si>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</si>
  <si>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</si>
  <si>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</si>
  <si>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</si>
  <si>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</si>
  <si>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</si>
  <si>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</si>
  <si>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</si>
  <si>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</si>
  <si>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</si>
  <si>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</si>
  <si>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</si>
  <si>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</si>
  <si>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</si>
  <si>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</si>
  <si>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</si>
  <si>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</si>
  <si>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</si>
  <si>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</si>
  <si>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</si>
  <si>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</si>
  <si>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</si>
  <si>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</si>
  <si>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</si>
  <si>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</si>
  <si>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</si>
  <si>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</si>
  <si>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</si>
  <si>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</si>
  <si>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</si>
  <si>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</si>
  <si>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</si>
  <si>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</si>
  <si>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</si>
  <si>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</si>
  <si>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</si>
  <si>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</si>
  <si>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</si>
  <si>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</si>
  <si>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</si>
  <si>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</si>
  <si>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</si>
  <si>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</si>
  <si>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</si>
  <si>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</si>
  <si>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</si>
  <si>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</si>
  <si>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</si>
  <si>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</si>
  <si>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</si>
  <si>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</si>
  <si>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</si>
  <si>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</si>
  <si>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</si>
  <si>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</si>
  <si>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</si>
  <si>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</si>
  <si>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</si>
  <si>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</si>
  <si>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</si>
  <si>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</si>
  <si>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</si>
  <si>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</si>
  <si>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</si>
  <si>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</si>
  <si>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</si>
  <si>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</si>
  <si>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</si>
  <si>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</si>
  <si>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</si>
  <si>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</si>
  <si>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</si>
  <si>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</si>
  <si>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</si>
  <si>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</si>
  <si>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</si>
  <si>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</si>
  <si>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</si>
  <si>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</si>
  <si>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</si>
  <si>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</si>
  <si>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</si>
  <si>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</si>
  <si>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</si>
  <si>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</si>
  <si>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</si>
  <si>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</si>
  <si>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</si>
  <si>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</si>
  <si>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</si>
  <si>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</si>
  <si>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</si>
  <si>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</si>
  <si>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</si>
  <si>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</si>
  <si>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</si>
  <si>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</si>
  <si>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</si>
  <si>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</si>
  <si>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</si>
  <si>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</si>
  <si>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</si>
  <si>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</si>
  <si>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</si>
  <si>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</si>
  <si>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</si>
  <si>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</si>
  <si>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</si>
  <si>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</si>
  <si>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</si>
  <si>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</si>
  <si>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</si>
  <si>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</si>
  <si>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</si>
  <si>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</si>
  <si>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</si>
  <si>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</si>
  <si>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</si>
  <si>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</si>
  <si>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</si>
  <si>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</si>
  <si>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</si>
  <si>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</si>
  <si>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</si>
  <si>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</si>
  <si>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</si>
  <si>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</si>
  <si>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</si>
  <si>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</si>
  <si>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</si>
  <si>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</si>
  <si>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</si>
  <si>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</si>
  <si>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</si>
  <si>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</si>
  <si>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</si>
  <si>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</si>
  <si>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</si>
  <si>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</si>
  <si>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</si>
  <si>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</si>
  <si>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</si>
  <si>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</si>
  <si>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</si>
  <si>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</si>
  <si>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</si>
  <si>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</si>
  <si>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</si>
  <si>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</si>
  <si>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</si>
  <si>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</si>
  <si>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</si>
  <si>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</si>
  <si>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</si>
  <si>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</si>
  <si>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</si>
  <si>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</si>
  <si>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</si>
  <si>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</si>
  <si>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</si>
  <si>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</si>
  <si>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</si>
  <si>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</si>
  <si>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</si>
  <si>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</si>
  <si>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</si>
  <si>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</si>
  <si>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</si>
  <si>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</si>
  <si>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</si>
  <si>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</si>
  <si>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</si>
  <si>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</si>
  <si>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</si>
  <si>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</si>
  <si>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</si>
  <si>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</si>
  <si>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</si>
  <si>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</si>
  <si>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</si>
  <si>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</si>
  <si>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</si>
  <si>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</si>
  <si>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</si>
  <si>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</si>
  <si>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</si>
  <si>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</si>
  <si>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</si>
  <si>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</si>
  <si>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</si>
  <si>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</si>
  <si>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</si>
  <si>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</si>
  <si>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</si>
  <si>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</si>
  <si>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</si>
  <si>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</si>
  <si>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</si>
  <si>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</si>
  <si>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</si>
  <si>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</si>
  <si>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</si>
  <si>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</si>
  <si>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</si>
  <si>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</si>
  <si>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</si>
  <si>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</si>
  <si>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</si>
  <si>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</si>
  <si>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</si>
  <si>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</si>
  <si>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</si>
  <si>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</si>
  <si>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</si>
  <si>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</si>
  <si>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</si>
  <si>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</si>
  <si>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</si>
  <si>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</si>
  <si>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</si>
  <si>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</si>
  <si>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</si>
  <si>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</si>
  <si>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</si>
  <si>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</si>
  <si>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</si>
  <si>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</si>
  <si>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</si>
  <si>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</si>
  <si>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</si>
  <si>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</si>
  <si>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</si>
  <si>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</si>
  <si>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</si>
  <si>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</si>
  <si>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</si>
  <si>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</si>
  <si>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</si>
  <si>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</si>
  <si>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</si>
  <si>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</si>
  <si>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</si>
  <si>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</si>
  <si>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</si>
  <si>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</si>
  <si>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</si>
  <si>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</si>
  <si>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</si>
  <si>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</si>
  <si>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</si>
  <si>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</si>
  <si>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</si>
  <si>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</si>
  <si>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</si>
  <si>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</si>
  <si>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</si>
  <si>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</si>
  <si>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</si>
  <si>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</si>
  <si>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</si>
  <si>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</si>
  <si>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</si>
  <si>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</si>
  <si>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</si>
  <si>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</si>
  <si>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</si>
  <si>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</si>
  <si>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</si>
  <si>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</si>
  <si>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</si>
  <si>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</si>
  <si>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</si>
  <si>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</si>
  <si>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</si>
  <si>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</si>
  <si>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</si>
  <si>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</si>
  <si>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</si>
  <si>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</si>
  <si>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</si>
  <si>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</si>
  <si>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</si>
  <si>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</si>
  <si>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</si>
  <si>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</si>
  <si>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</si>
  <si>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</si>
  <si>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</si>
  <si>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</si>
  <si>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</si>
  <si>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</si>
  <si>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</si>
  <si>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</si>
  <si>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</si>
  <si>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</si>
  <si>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</si>
  <si>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</si>
  <si>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</si>
  <si>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</si>
  <si>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</si>
  <si>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</si>
  <si>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</si>
  <si>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</si>
  <si>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</si>
  <si>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</si>
  <si>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</si>
  <si>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</si>
  <si>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</si>
  <si>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</si>
  <si>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</si>
  <si>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</si>
  <si>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</si>
  <si>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</si>
  <si>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</si>
  <si>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</si>
  <si>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</si>
  <si>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</si>
  <si>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</si>
  <si>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</si>
  <si>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</si>
  <si>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</si>
  <si>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</si>
  <si>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</si>
  <si>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</si>
  <si>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</si>
  <si>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</si>
  <si>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</si>
  <si>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</si>
  <si>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</si>
  <si>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</si>
  <si>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</si>
  <si>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</si>
  <si>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</si>
  <si>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</si>
  <si>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</si>
  <si>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</si>
  <si>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</si>
  <si>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</si>
  <si>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</si>
  <si>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</si>
  <si>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</si>
  <si>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</si>
  <si>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</si>
  <si>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</si>
  <si>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</si>
  <si>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</si>
  <si>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</si>
  <si>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</si>
  <si>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</si>
  <si>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</si>
  <si>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</si>
  <si>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</si>
  <si>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</si>
  <si>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</si>
  <si>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</si>
  <si>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</si>
  <si>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</si>
  <si>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</si>
  <si>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</si>
  <si>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</si>
  <si>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</si>
  <si>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</si>
  <si>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</si>
  <si>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</si>
  <si>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</si>
  <si>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</si>
  <si>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</si>
  <si>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</si>
  <si>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</si>
  <si>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</si>
  <si>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</si>
  <si>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</si>
  <si>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</si>
  <si>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</si>
  <si>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</si>
  <si>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</si>
  <si>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</si>
  <si>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</si>
  <si>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</si>
  <si>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</si>
  <si>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</si>
  <si>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</si>
  <si>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</si>
  <si>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</si>
  <si>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</si>
  <si>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</si>
  <si>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</si>
  <si>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</si>
  <si>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</si>
  <si>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</si>
  <si>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</si>
  <si>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</si>
  <si>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</si>
  <si>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</si>
  <si>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</si>
  <si>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</si>
  <si>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</si>
  <si>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</si>
  <si>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</si>
  <si>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</si>
  <si>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</si>
  <si>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</si>
  <si>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</si>
  <si>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</si>
  <si>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</si>
  <si>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</si>
  <si>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</si>
  <si>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</si>
  <si>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</si>
  <si>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</si>
  <si>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</si>
  <si>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</si>
  <si>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</si>
  <si>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</si>
  <si>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</si>
  <si>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</si>
  <si>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</si>
  <si>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</si>
  <si>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</si>
  <si>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</si>
  <si>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</si>
  <si>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</si>
  <si>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</si>
  <si>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</si>
  <si>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</si>
  <si>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</si>
  <si>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</si>
  <si>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</si>
  <si>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</si>
  <si>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</si>
  <si>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</si>
  <si>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</si>
  <si>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</si>
  <si>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</si>
  <si>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</si>
  <si>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</si>
  <si>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</si>
  <si>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</si>
  <si>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</si>
  <si>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</si>
  <si>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</si>
  <si>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</si>
  <si>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</si>
  <si>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</si>
  <si>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</si>
  <si>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</si>
  <si>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</si>
  <si>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</si>
  <si>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</si>
  <si>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</si>
  <si>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</si>
  <si>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</si>
  <si>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</si>
  <si>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</si>
  <si>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</si>
  <si>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</si>
  <si>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</si>
  <si>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</si>
  <si>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</si>
  <si>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</si>
  <si>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</si>
  <si>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</si>
  <si>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</si>
  <si>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</si>
  <si>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</si>
  <si>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</si>
  <si>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</si>
  <si>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</si>
  <si>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</si>
  <si>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</si>
  <si>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</si>
  <si>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</si>
  <si>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</si>
  <si>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</si>
  <si>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</si>
  <si>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</si>
  <si>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</si>
  <si>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</si>
  <si>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</si>
  <si>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</si>
  <si>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</si>
  <si>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</si>
  <si>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</si>
  <si>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</si>
  <si>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</si>
  <si>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</si>
  <si>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</si>
  <si>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</si>
  <si>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</si>
  <si>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</si>
  <si>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</si>
  <si>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</si>
  <si>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</si>
  <si>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</si>
  <si>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</si>
  <si>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</si>
  <si>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</si>
  <si>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</si>
  <si>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</si>
  <si>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</si>
  <si>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</si>
  <si>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</si>
  <si>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</si>
  <si>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</si>
  <si>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</si>
  <si>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</si>
  <si>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</si>
  <si>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</si>
  <si>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</si>
  <si>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</si>
  <si>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</si>
  <si>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</si>
  <si>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</si>
  <si>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</si>
  <si>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</si>
  <si>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</si>
  <si>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</si>
  <si>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</si>
  <si>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</si>
  <si>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</si>
  <si>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</si>
  <si>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</si>
  <si>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</si>
  <si>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</si>
  <si>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</si>
  <si>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</si>
  <si>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</si>
  <si>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</si>
  <si>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</si>
  <si>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</si>
  <si>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</si>
  <si>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</si>
  <si>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</si>
  <si>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</si>
  <si>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</si>
  <si>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</si>
  <si>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</si>
  <si>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</si>
  <si>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</si>
  <si>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</si>
  <si>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</si>
  <si>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</si>
  <si>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</si>
  <si>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</si>
  <si>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</si>
  <si>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</si>
  <si>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</si>
  <si>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</si>
  <si>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</si>
  <si>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</si>
  <si>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</si>
  <si>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</si>
  <si>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</si>
  <si>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</si>
  <si>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</si>
  <si>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</si>
  <si>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</si>
  <si>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</si>
  <si>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</si>
  <si>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</si>
  <si>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</si>
  <si>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</si>
  <si>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</si>
  <si>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</si>
  <si>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</si>
  <si>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</si>
  <si>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</si>
  <si>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</si>
  <si>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</si>
  <si>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</si>
  <si>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</si>
  <si>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</si>
  <si>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</si>
  <si>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</si>
  <si>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</si>
  <si>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</si>
  <si>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</si>
  <si>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</si>
  <si>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</si>
  <si>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</si>
  <si>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</si>
  <si>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</si>
  <si>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</si>
  <si>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</si>
  <si>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</si>
  <si>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</si>
  <si>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</si>
  <si>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</si>
  <si>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</si>
  <si>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</si>
  <si>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</si>
  <si>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</si>
  <si>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</si>
  <si>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</si>
  <si>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</si>
  <si>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</si>
  <si>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</si>
  <si>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</si>
  <si>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</si>
  <si>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</si>
  <si>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</si>
  <si>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</si>
  <si>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</si>
  <si>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</si>
  <si>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</si>
  <si>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</si>
  <si>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</si>
  <si>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</si>
  <si>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</si>
  <si>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</si>
  <si>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</si>
  <si>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</si>
  <si>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</si>
  <si>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</si>
  <si>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</si>
  <si>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</si>
  <si>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</si>
  <si>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</si>
  <si>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</si>
  <si>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</si>
  <si>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</si>
  <si>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</si>
  <si>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</si>
  <si>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</si>
  <si>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</si>
  <si>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</si>
  <si>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</si>
  <si>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</si>
  <si>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</si>
  <si>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</si>
  <si>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</si>
  <si>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</si>
  <si>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</si>
  <si>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</si>
  <si>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</si>
  <si>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</si>
  <si>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</si>
  <si>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</si>
  <si>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</si>
  <si>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</si>
  <si>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</si>
  <si>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</si>
  <si>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</si>
  <si>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</si>
  <si>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</si>
  <si>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</si>
  <si>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</si>
  <si>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</si>
  <si>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</si>
  <si>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</si>
  <si>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</si>
  <si>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</si>
  <si>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</si>
  <si>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</si>
  <si>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</si>
  <si>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</si>
  <si>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</si>
  <si>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</si>
  <si>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</si>
  <si>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</si>
  <si>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</si>
  <si>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</si>
  <si>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</si>
  <si>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</si>
  <si>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</si>
  <si>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</si>
  <si>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</si>
  <si>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</si>
  <si>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</si>
  <si>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</si>
  <si>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</si>
  <si>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</si>
  <si>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</si>
  <si>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</si>
  <si>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</si>
  <si>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</si>
  <si>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</si>
  <si>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</si>
  <si>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</si>
  <si>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</si>
  <si>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</si>
  <si>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</si>
  <si>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</si>
  <si>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</si>
  <si>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</si>
  <si>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</si>
  <si>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</si>
  <si>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</si>
  <si>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</si>
  <si>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</si>
  <si>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</si>
  <si>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</si>
  <si>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</si>
  <si>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</si>
  <si>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</si>
  <si>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</si>
  <si>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</si>
  <si>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</si>
  <si>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</si>
  <si>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</si>
  <si>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</si>
  <si>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</si>
  <si>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</si>
  <si>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</si>
  <si>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</si>
  <si>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</si>
  <si>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</si>
  <si>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</si>
  <si>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</si>
  <si>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</si>
  <si>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</si>
  <si>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</si>
  <si>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</si>
  <si>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</si>
  <si>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</si>
  <si>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</si>
  <si>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</si>
  <si>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</si>
  <si>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</si>
  <si>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</si>
  <si>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</si>
  <si>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</si>
  <si>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</si>
  <si>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</si>
  <si>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</si>
  <si>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</si>
  <si>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</si>
  <si>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</si>
  <si>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</si>
  <si>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</si>
  <si>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</si>
  <si>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</si>
  <si>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</si>
  <si>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</si>
  <si>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</si>
  <si>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</si>
  <si>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</si>
  <si>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</si>
  <si>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</si>
  <si>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</si>
  <si>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</si>
  <si>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</si>
  <si>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</si>
  <si>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</si>
  <si>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</si>
  <si>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</si>
  <si>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</si>
  <si>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</si>
  <si>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</si>
  <si>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</si>
  <si>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</si>
  <si>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</si>
  <si>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</si>
  <si>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</si>
  <si>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</si>
  <si>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</si>
  <si>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</si>
  <si>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</si>
  <si>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</si>
  <si>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</si>
  <si>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</si>
  <si>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</si>
  <si>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</si>
  <si>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</si>
  <si>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</si>
  <si>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</si>
  <si>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</si>
  <si>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</si>
  <si>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</si>
  <si>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</si>
  <si>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</si>
  <si>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</si>
  <si>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</si>
  <si>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</si>
  <si>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</si>
  <si>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</si>
  <si>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</si>
  <si>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</si>
  <si>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</si>
  <si>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</si>
  <si>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</si>
  <si>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</si>
  <si>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</si>
  <si>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</si>
  <si>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</si>
  <si>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</si>
  <si>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</si>
  <si>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</si>
  <si>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</si>
  <si>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</si>
  <si>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</si>
  <si>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</si>
  <si>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</si>
  <si>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</si>
  <si>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</si>
  <si>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</si>
  <si>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</si>
  <si>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</si>
  <si>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</si>
  <si>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</si>
  <si>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</si>
  <si>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</si>
  <si>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</si>
  <si>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</si>
  <si>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</si>
  <si>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</si>
  <si>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</si>
  <si>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</si>
  <si>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</si>
  <si>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</si>
  <si>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</si>
  <si>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</si>
  <si>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</si>
  <si>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</si>
  <si>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</si>
  <si>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</si>
  <si>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</si>
  <si>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</si>
  <si>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</si>
  <si>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</si>
  <si>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</si>
  <si>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</si>
  <si>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</si>
  <si>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</si>
  <si>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</si>
  <si>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</si>
  <si>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</si>
  <si>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</si>
  <si>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</si>
  <si>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</si>
  <si>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</si>
  <si>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</si>
  <si>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</si>
  <si>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</si>
  <si>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</si>
  <si>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</si>
  <si>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</si>
  <si>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</si>
  <si>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</si>
  <si>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</si>
  <si>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</si>
  <si>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</si>
  <si>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</si>
  <si>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</si>
  <si>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</si>
  <si>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</si>
  <si>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</si>
  <si>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</si>
  <si>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</si>
  <si>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</si>
  <si>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</si>
  <si>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</si>
  <si>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</si>
  <si>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</si>
  <si>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</si>
  <si>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</si>
  <si>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</si>
  <si>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</si>
  <si>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</si>
  <si>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</si>
  <si>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</si>
  <si>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</si>
  <si>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</si>
  <si>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</si>
  <si>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</si>
  <si>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</si>
  <si>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</si>
  <si>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</si>
  <si>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</si>
  <si>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</si>
  <si>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</si>
  <si>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</si>
  <si>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</si>
  <si>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</si>
  <si>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</si>
  <si>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</si>
  <si>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</si>
  <si>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</si>
  <si>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</si>
  <si>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</si>
  <si>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</si>
  <si>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</si>
  <si>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</si>
  <si>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</si>
  <si>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</si>
  <si>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</si>
  <si>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</si>
  <si>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</si>
  <si>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</si>
  <si>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</si>
  <si>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</si>
  <si>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</si>
  <si>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</si>
  <si>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</si>
  <si>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</si>
  <si>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</si>
  <si>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</si>
  <si>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</si>
  <si>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</si>
  <si>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</si>
  <si>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</si>
  <si>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</si>
  <si>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</si>
  <si>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</si>
  <si>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</si>
  <si>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</si>
  <si>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</si>
  <si>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</si>
  <si>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</si>
  <si>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</si>
  <si>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</si>
  <si>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</si>
  <si>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</si>
  <si>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</si>
  <si>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</si>
  <si>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</si>
  <si>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</si>
  <si>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</si>
  <si>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</si>
  <si>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</si>
  <si>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</si>
  <si>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</si>
  <si>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</si>
  <si>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</si>
  <si>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</si>
  <si>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</si>
  <si>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</si>
  <si>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</si>
  <si>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</si>
  <si>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</si>
  <si>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</si>
  <si>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</si>
  <si>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</si>
  <si>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</si>
  <si>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</si>
  <si>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</si>
  <si>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</si>
  <si>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</si>
  <si>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</si>
  <si>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</si>
  <si>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</si>
  <si>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</si>
  <si>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</si>
  <si>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</si>
  <si>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</si>
  <si>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</si>
  <si>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</si>
  <si>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</si>
  <si>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</si>
  <si>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</si>
  <si>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</si>
  <si>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</si>
  <si>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</si>
  <si>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</si>
  <si>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</si>
  <si>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</si>
  <si>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</si>
  <si>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</si>
  <si>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</si>
  <si>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</si>
  <si>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</si>
  <si>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</si>
  <si>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</si>
  <si>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</si>
  <si>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</si>
  <si>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</si>
  <si>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</si>
  <si>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</si>
  <si>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</si>
  <si>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</si>
  <si>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</si>
  <si>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</si>
  <si>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</si>
  <si>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</si>
  <si>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</si>
  <si>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</si>
  <si>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</si>
  <si>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</si>
  <si>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</si>
  <si>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</si>
  <si>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</si>
  <si>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</si>
  <si>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</si>
  <si>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</si>
  <si>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</si>
  <si>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</si>
  <si>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</si>
  <si>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</si>
  <si>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</si>
  <si>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</si>
  <si>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</si>
  <si>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</si>
  <si>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</si>
  <si>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</si>
  <si>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</si>
  <si>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</si>
  <si>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</si>
  <si>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</si>
  <si>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</si>
  <si>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</si>
  <si>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</si>
  <si>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</si>
  <si>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</si>
  <si>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</si>
  <si>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</si>
  <si>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</si>
  <si>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</si>
  <si>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</si>
  <si>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</si>
  <si>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</si>
  <si>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</si>
  <si>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</si>
  <si>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</si>
  <si>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</si>
  <si>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</si>
  <si>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</si>
  <si>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</si>
  <si>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</si>
  <si>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</si>
  <si>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</si>
  <si>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</si>
  <si>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</si>
  <si>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</si>
  <si>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</si>
  <si>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</si>
  <si>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</si>
  <si>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</si>
  <si>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</si>
  <si>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</si>
  <si>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</si>
  <si>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</si>
  <si>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</si>
  <si>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</si>
  <si>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</si>
  <si>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</si>
  <si>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</si>
  <si>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</si>
  <si>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</si>
  <si>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</si>
  <si>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</si>
  <si>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</si>
  <si>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</si>
  <si>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</si>
  <si>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</si>
  <si>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</si>
  <si>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</si>
  <si>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</si>
  <si>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</si>
  <si>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</si>
  <si>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</si>
  <si>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</si>
  <si>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</si>
  <si>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</si>
  <si>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</si>
  <si>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</si>
  <si>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</si>
  <si>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</si>
  <si>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</si>
  <si>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</si>
  <si>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</si>
  <si>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</si>
  <si>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</si>
  <si>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</si>
  <si>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</si>
  <si>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</si>
  <si>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</si>
  <si>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</si>
  <si>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</si>
  <si>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</si>
  <si>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</si>
  <si>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</si>
  <si>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</si>
  <si>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</si>
  <si>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</si>
  <si>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</si>
  <si>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</si>
  <si>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</si>
  <si>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</si>
  <si>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</si>
  <si>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</si>
  <si>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</si>
  <si>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</si>
  <si>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</si>
  <si>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</si>
  <si>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</si>
  <si>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</si>
  <si>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</si>
  <si>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</si>
  <si>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</si>
  <si>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</si>
  <si>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</si>
  <si>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</si>
  <si>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</si>
  <si>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</si>
  <si>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</si>
  <si>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</si>
  <si>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</si>
  <si>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</si>
  <si>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</si>
  <si>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</si>
  <si>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</si>
  <si>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</si>
  <si>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</si>
  <si>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</si>
  <si>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</si>
  <si>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</si>
  <si>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</si>
  <si>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</si>
  <si>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</si>
  <si>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</si>
  <si>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</si>
  <si>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</si>
  <si>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</si>
  <si>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</si>
  <si>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</si>
  <si>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</si>
  <si>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</si>
  <si>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</si>
  <si>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</si>
  <si>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</si>
  <si>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</si>
  <si>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</si>
  <si>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</si>
  <si>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</si>
  <si>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</si>
  <si>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</si>
  <si>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</si>
  <si>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</si>
  <si>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</si>
  <si>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</si>
  <si>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</si>
  <si>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</si>
  <si>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</si>
  <si>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</si>
  <si>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</si>
  <si>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</si>
  <si>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</si>
  <si>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</si>
  <si>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</si>
  <si>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</si>
  <si>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</si>
  <si>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</si>
  <si>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</si>
  <si>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</si>
  <si>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</si>
  <si>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</si>
  <si>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</si>
  <si>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</si>
  <si>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</si>
  <si>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</si>
  <si>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</si>
  <si>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</si>
  <si>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</si>
  <si>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</si>
  <si>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</si>
  <si>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</si>
  <si>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</si>
  <si>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</si>
  <si>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</si>
  <si>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</si>
  <si>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</si>
  <si>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</si>
  <si>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</si>
  <si>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</si>
  <si>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</si>
  <si>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</si>
  <si>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</si>
  <si>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</si>
  <si>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</si>
  <si>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</si>
  <si>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</si>
  <si>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</si>
  <si>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</si>
  <si>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</si>
  <si>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</si>
  <si>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</si>
  <si>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</si>
  <si>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</si>
  <si>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</si>
  <si>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</si>
  <si>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</si>
  <si>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</si>
  <si>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</si>
  <si>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</si>
  <si>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</si>
  <si>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</si>
  <si>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</si>
  <si>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</si>
  <si>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</si>
  <si>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</si>
  <si>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</si>
  <si>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</si>
  <si>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</si>
  <si>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</si>
  <si>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</si>
  <si>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</si>
  <si>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</si>
  <si>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</si>
  <si>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</si>
  <si>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</si>
  <si>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</si>
  <si>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</si>
  <si>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</si>
  <si>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</si>
  <si>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</si>
  <si>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</si>
  <si>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</si>
  <si>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</si>
  <si>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</si>
  <si>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</si>
  <si>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</si>
  <si>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</si>
  <si>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</si>
  <si>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</si>
  <si>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</si>
  <si>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</si>
  <si>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</si>
  <si>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</si>
  <si>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</si>
  <si>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</si>
  <si>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</si>
  <si>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</si>
  <si>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</si>
  <si>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</si>
  <si>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</si>
  <si>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</si>
  <si>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</si>
  <si>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</si>
  <si>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</si>
  <si>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</si>
  <si>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</si>
  <si>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</si>
  <si>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</si>
  <si>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</si>
  <si>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</si>
  <si>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</si>
  <si>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</si>
  <si>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</si>
  <si>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</si>
  <si>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</si>
  <si>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</si>
  <si>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</si>
  <si>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</si>
  <si>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</si>
  <si>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</si>
  <si>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</si>
  <si>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</si>
  <si>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</si>
  <si>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</si>
  <si>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</si>
  <si>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</si>
  <si>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</si>
  <si>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</si>
  <si>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</si>
  <si>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</si>
  <si>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</si>
  <si>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</si>
  <si>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</si>
  <si>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</si>
  <si>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</si>
  <si>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</si>
  <si>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</si>
  <si>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</si>
  <si>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</si>
  <si>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</si>
  <si>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</si>
  <si>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</si>
  <si>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</si>
  <si>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</si>
  <si>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</si>
  <si>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</si>
  <si>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</si>
  <si>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</si>
  <si>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</si>
  <si>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</si>
  <si>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</si>
  <si>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</si>
  <si>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</si>
  <si>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</si>
  <si>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</si>
  <si>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</si>
  <si>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</si>
  <si>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</si>
  <si>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</si>
  <si>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</si>
  <si>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</si>
  <si>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</si>
  <si>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</si>
  <si>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</si>
  <si>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</si>
  <si>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</si>
  <si>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</si>
  <si>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</si>
  <si>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</si>
  <si>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</si>
  <si>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</si>
  <si>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</si>
  <si>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</si>
  <si>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</si>
  <si>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</si>
  <si>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</si>
  <si>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</si>
  <si>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</si>
  <si>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</si>
  <si>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</si>
  <si>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</si>
  <si>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</si>
  <si>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</si>
  <si>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</si>
  <si>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</si>
  <si>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</si>
  <si>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</si>
  <si>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</si>
  <si>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</si>
  <si>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</si>
  <si>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</si>
  <si>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</si>
  <si>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</si>
  <si>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</si>
  <si>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</si>
  <si>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</si>
  <si>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</si>
  <si>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</si>
  <si>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</si>
  <si>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</si>
  <si>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</si>
  <si>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</si>
  <si>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</si>
  <si>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</si>
  <si>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</si>
  <si>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</si>
  <si>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</si>
  <si>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</si>
  <si>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</si>
  <si>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</si>
  <si>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</si>
  <si>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</si>
  <si>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</si>
  <si>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</si>
  <si>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</si>
  <si>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</si>
  <si>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</si>
  <si>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</si>
  <si>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</si>
  <si>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</si>
  <si>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</si>
  <si>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</si>
  <si>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</si>
  <si>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</si>
  <si>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</si>
  <si>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</si>
  <si>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</si>
  <si>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</si>
  <si>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</si>
  <si>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</si>
  <si>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</si>
  <si>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</si>
  <si>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</si>
  <si>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</si>
  <si>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</si>
  <si>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</si>
  <si>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</si>
  <si>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</si>
  <si>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</si>
  <si>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</si>
  <si>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</si>
  <si>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</si>
  <si>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</si>
  <si>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</si>
  <si>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</si>
  <si>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</si>
  <si>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</si>
  <si>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</si>
  <si>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</si>
  <si>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</si>
  <si>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</si>
  <si>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</si>
  <si>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</si>
  <si>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</si>
  <si>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</si>
  <si>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</si>
  <si>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</si>
  <si>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</si>
  <si>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</si>
  <si>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</si>
  <si>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</si>
  <si>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</si>
  <si>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</si>
  <si>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</si>
  <si>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</si>
  <si>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</si>
  <si>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</si>
  <si>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</si>
  <si>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</si>
  <si>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</si>
  <si>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</si>
  <si>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</si>
  <si>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</si>
  <si>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</si>
  <si>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</si>
  <si>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</si>
  <si>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</si>
  <si>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</si>
  <si>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</si>
  <si>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</si>
  <si>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</si>
  <si>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</si>
  <si>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</si>
  <si>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</si>
  <si>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</si>
  <si>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</si>
  <si>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</si>
  <si>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</si>
  <si>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</si>
  <si>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</si>
  <si>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</si>
  <si>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</si>
  <si>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</si>
  <si>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</si>
  <si>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</si>
  <si>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</si>
  <si>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</si>
  <si>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</si>
  <si>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</si>
  <si>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</si>
  <si>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</si>
  <si>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</si>
  <si>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</si>
  <si>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</si>
  <si>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</si>
  <si>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</si>
  <si>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</si>
  <si>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</si>
  <si>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</si>
  <si>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</si>
  <si>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</si>
  <si>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</si>
  <si>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</si>
  <si>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</si>
  <si>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</si>
  <si>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</si>
  <si>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</si>
  <si>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</si>
  <si>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</si>
  <si>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</si>
  <si>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</si>
  <si>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</si>
  <si>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</si>
  <si>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</si>
  <si>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</si>
  <si>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</si>
  <si>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</si>
  <si>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</si>
  <si>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</si>
  <si>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</si>
  <si>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</si>
  <si>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</si>
  <si>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</si>
  <si>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</si>
  <si>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</si>
  <si>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</si>
  <si>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</si>
  <si>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</si>
  <si>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</si>
  <si>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</si>
  <si>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</si>
  <si>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</si>
  <si>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</si>
  <si>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</si>
  <si>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</si>
  <si>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</si>
  <si>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</si>
  <si>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</si>
  <si>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</si>
  <si>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</si>
  <si>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</si>
  <si>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</si>
  <si>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</si>
  <si>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</si>
  <si>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</si>
  <si>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</si>
  <si>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</si>
  <si>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</si>
  <si>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</si>
  <si>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</si>
  <si>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</si>
  <si>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</si>
  <si>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</si>
  <si>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</si>
  <si>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</si>
  <si>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</si>
  <si>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</si>
  <si>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</si>
  <si>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</si>
  <si>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</si>
  <si>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</si>
  <si>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</si>
  <si>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</si>
  <si>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</si>
  <si>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</si>
  <si>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</si>
  <si>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</si>
  <si>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</si>
  <si>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</si>
  <si>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</si>
  <si>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</si>
  <si>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</si>
  <si>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</si>
  <si>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</si>
  <si>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</si>
  <si>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</si>
  <si>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</si>
  <si>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</si>
  <si>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</si>
  <si>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</si>
  <si>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</si>
  <si>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</si>
  <si>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</si>
  <si>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</si>
  <si>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</si>
  <si>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</si>
  <si>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</si>
  <si>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</si>
  <si>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</si>
  <si>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</si>
  <si>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</si>
  <si>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</si>
  <si>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</si>
  <si>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</si>
  <si>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</si>
  <si>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</si>
  <si>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</si>
  <si>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</si>
  <si>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</si>
  <si>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</si>
  <si>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</si>
  <si>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</si>
  <si>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</si>
  <si>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</si>
  <si>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</si>
  <si>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</si>
  <si>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</si>
  <si>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</si>
  <si>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</si>
  <si>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</si>
  <si>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</si>
  <si>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</si>
  <si>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</si>
  <si>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</si>
  <si>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</si>
  <si>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</si>
  <si>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</si>
  <si>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</si>
  <si>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</si>
  <si>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</si>
  <si>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</si>
  <si>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</si>
  <si>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</si>
  <si>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</si>
  <si>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</si>
  <si>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</si>
  <si>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</si>
  <si>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</si>
  <si>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</si>
  <si>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</si>
  <si>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</si>
  <si>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</si>
  <si>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</si>
  <si>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</si>
  <si>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</si>
  <si>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</si>
  <si>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</si>
  <si>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</si>
  <si>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</si>
  <si>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</si>
  <si>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</si>
  <si>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</si>
  <si>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</si>
  <si>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</si>
  <si>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</si>
  <si>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</si>
  <si>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</si>
  <si>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</si>
  <si>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</si>
  <si>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</si>
  <si>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</si>
  <si>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</si>
  <si>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</si>
  <si>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</si>
  <si>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</si>
  <si>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</si>
  <si>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</si>
  <si>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</si>
  <si>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</si>
  <si>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</si>
  <si>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</si>
  <si>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</si>
  <si>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</si>
  <si>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</si>
  <si>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</si>
  <si>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</si>
  <si>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</si>
  <si>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</si>
  <si>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</si>
  <si>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</si>
  <si>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</si>
  <si>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</si>
  <si>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</si>
  <si>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</si>
  <si>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</si>
  <si>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</si>
  <si>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</si>
  <si>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</si>
  <si>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</si>
  <si>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</si>
  <si>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</si>
  <si>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</si>
  <si>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</si>
  <si>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</si>
  <si>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</si>
  <si>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</si>
  <si>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</si>
  <si>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</si>
  <si>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</si>
  <si>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</si>
  <si>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</si>
  <si>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</si>
  <si>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</si>
  <si>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</si>
  <si>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</si>
  <si>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</si>
  <si>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</si>
  <si>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</si>
  <si>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</si>
  <si>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</si>
  <si>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</si>
  <si>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</si>
  <si>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</si>
  <si>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</si>
  <si>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</si>
  <si>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</si>
  <si>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</si>
  <si>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</si>
  <si>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</si>
  <si>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</si>
  <si>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</si>
  <si>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</si>
  <si>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</si>
  <si>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</si>
  <si>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</si>
  <si>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</si>
  <si>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</si>
  <si>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</si>
  <si>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</si>
  <si>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</si>
  <si>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</si>
  <si>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</si>
  <si>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</si>
  <si>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</si>
  <si>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</si>
  <si>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</si>
  <si>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</si>
  <si>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</si>
  <si>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</si>
  <si>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</si>
  <si>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</si>
  <si>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</si>
  <si>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</si>
  <si>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</si>
  <si>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</si>
  <si>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</si>
  <si>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</si>
  <si>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</si>
  <si>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</si>
  <si>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</si>
  <si>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</si>
  <si>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</si>
  <si>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</si>
  <si>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</si>
  <si>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</si>
  <si>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</si>
  <si>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</si>
  <si>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</si>
  <si>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</si>
  <si>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</si>
  <si>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</si>
  <si>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</si>
  <si>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</si>
  <si>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</si>
  <si>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</si>
  <si>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</si>
  <si>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</si>
  <si>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</si>
  <si>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</si>
  <si>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</si>
  <si>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</si>
  <si>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</si>
  <si>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</si>
  <si>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</si>
  <si>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</si>
  <si>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</si>
  <si>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</si>
  <si>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</si>
  <si>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</si>
  <si>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</si>
  <si>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</si>
  <si>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</si>
  <si>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</si>
  <si>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</si>
  <si>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</si>
  <si>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</si>
  <si>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</si>
  <si>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</si>
  <si>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</si>
  <si>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</si>
  <si>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</si>
  <si>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</si>
  <si>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</si>
  <si>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</si>
  <si>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</si>
  <si>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</si>
  <si>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</si>
  <si>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</si>
  <si>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</si>
  <si>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</si>
  <si>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</si>
  <si>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</si>
  <si>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</si>
  <si>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</si>
  <si>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</si>
  <si>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</si>
  <si>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</si>
  <si>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</si>
  <si>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</si>
  <si>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</si>
  <si>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</si>
  <si>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</si>
  <si>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</si>
  <si>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</si>
  <si>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</si>
  <si>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</si>
  <si>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</si>
  <si>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</si>
  <si>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</si>
  <si>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</si>
  <si>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</si>
  <si>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</si>
  <si>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</si>
  <si>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</si>
  <si>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</si>
  <si>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</si>
  <si>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</si>
  <si>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</si>
  <si>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</si>
  <si>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</si>
  <si>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</si>
  <si>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</si>
  <si>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</si>
  <si>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</si>
  <si>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</si>
  <si>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</si>
  <si>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</si>
  <si>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</si>
  <si>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</si>
  <si>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</si>
  <si>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</si>
  <si>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</si>
  <si>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</si>
  <si>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</si>
  <si>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</si>
  <si>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</si>
  <si>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</si>
  <si>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</si>
  <si>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</si>
  <si>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</si>
  <si>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</si>
  <si>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</si>
  <si>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</si>
  <si>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</si>
  <si>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</si>
  <si>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</si>
  <si>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</si>
  <si>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</si>
  <si>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</si>
  <si>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</si>
  <si>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</si>
  <si>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</si>
  <si>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</si>
  <si>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</si>
  <si>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</si>
  <si>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</si>
  <si>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</si>
  <si>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</si>
  <si>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</si>
  <si>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</si>
  <si>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</si>
  <si>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</si>
  <si>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</si>
  <si>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</si>
  <si>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</si>
  <si>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</si>
  <si>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</si>
  <si>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</si>
  <si>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</si>
  <si>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</si>
  <si>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</si>
  <si>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</si>
  <si>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</si>
  <si>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</si>
  <si>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</si>
  <si>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</si>
  <si>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</si>
  <si>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</si>
  <si>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</si>
  <si>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</si>
  <si>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</si>
  <si>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</si>
  <si>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</si>
  <si>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</si>
  <si>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</si>
  <si>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</si>
  <si>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</si>
  <si>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</si>
  <si>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</si>
  <si>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</si>
  <si>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</si>
  <si>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</si>
  <si>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</si>
  <si>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</si>
  <si>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</si>
  <si>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</si>
  <si>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</si>
  <si>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</si>
  <si>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</si>
  <si>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</si>
  <si>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</si>
  <si>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</si>
  <si>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</si>
  <si>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</si>
  <si>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</si>
  <si>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</si>
  <si>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</si>
  <si>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</si>
  <si>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</si>
  <si>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</si>
  <si>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</si>
  <si>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</si>
  <si>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</si>
  <si>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</si>
  <si>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</si>
  <si>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</si>
  <si>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</si>
  <si>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</si>
  <si>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</si>
  <si>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</si>
  <si>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</si>
  <si>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</si>
  <si>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</si>
  <si>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</si>
  <si>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</si>
  <si>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</si>
  <si>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</si>
  <si>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</si>
  <si>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</si>
  <si>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</si>
  <si>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</si>
  <si>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</si>
  <si>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</si>
  <si>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</si>
  <si>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</si>
  <si>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</si>
  <si>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</si>
  <si>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</si>
  <si>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</si>
  <si>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</si>
  <si>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</si>
  <si>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</si>
  <si>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</si>
  <si>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</si>
  <si>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</si>
  <si>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</si>
  <si>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</si>
  <si>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</si>
  <si>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</si>
  <si>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</si>
  <si>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</si>
  <si>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</si>
  <si>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</si>
  <si>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</si>
  <si>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</si>
  <si>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</si>
  <si>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</si>
  <si>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</si>
  <si>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</si>
  <si>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</si>
  <si>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</si>
  <si>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</si>
  <si>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</si>
  <si>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</si>
  <si>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</si>
  <si>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</si>
  <si>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</si>
  <si>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</si>
  <si>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</si>
  <si>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</si>
  <si>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</si>
  <si>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</si>
  <si>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</si>
  <si>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</si>
  <si>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</si>
  <si>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</si>
  <si>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</si>
  <si>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</si>
  <si>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</si>
  <si>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</si>
  <si>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</si>
  <si>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</si>
  <si>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</si>
  <si>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</si>
  <si>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</si>
  <si>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</si>
  <si>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</si>
  <si>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</si>
  <si>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</si>
  <si>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</si>
  <si>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</si>
  <si>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</si>
  <si>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</si>
  <si>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</si>
  <si>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</si>
  <si>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</si>
  <si>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</si>
  <si>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</si>
  <si>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</si>
  <si>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</si>
  <si>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</si>
  <si>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</si>
  <si>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</si>
  <si>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</si>
  <si>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</si>
  <si>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</si>
  <si>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</si>
  <si>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</si>
  <si>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</si>
  <si>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</si>
  <si>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</si>
  <si>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</si>
  <si>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</si>
  <si>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</si>
  <si>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</si>
  <si>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</si>
  <si>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</si>
  <si>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</si>
  <si>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</si>
  <si>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</si>
  <si>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</si>
  <si>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</si>
  <si>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</si>
  <si>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</si>
  <si>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</si>
  <si>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</si>
  <si>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</si>
  <si>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</si>
  <si>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</si>
  <si>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</si>
  <si>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</si>
  <si>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</si>
  <si>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</si>
  <si>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</si>
  <si>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</si>
  <si>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</si>
  <si>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</si>
  <si>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</si>
  <si>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</si>
  <si>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</si>
  <si>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</si>
  <si>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</si>
  <si>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</si>
  <si>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</si>
  <si>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</si>
  <si>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</si>
  <si>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</si>
  <si>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</si>
  <si>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</si>
  <si>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</si>
  <si>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</si>
  <si>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</si>
  <si>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</si>
  <si>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</si>
  <si>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</si>
  <si>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</si>
  <si>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</si>
  <si>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</si>
  <si>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</si>
  <si>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</si>
  <si>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</si>
  <si>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</si>
  <si>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</si>
  <si>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</si>
  <si>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</si>
  <si>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</si>
  <si>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</si>
  <si>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</si>
  <si>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</si>
  <si>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</si>
  <si>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</si>
  <si>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</si>
  <si>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</si>
  <si>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</si>
  <si>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</si>
  <si>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</si>
  <si>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</si>
  <si>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</si>
  <si>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</si>
  <si>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</si>
  <si>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</si>
  <si>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</si>
  <si>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</si>
  <si>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</si>
  <si>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</si>
  <si>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</si>
  <si>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</si>
  <si>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</si>
  <si>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</si>
  <si>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</si>
  <si>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</si>
  <si>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</si>
  <si>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</si>
  <si>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</si>
  <si>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</si>
  <si>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</si>
  <si>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</si>
  <si>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</si>
  <si>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</si>
  <si>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</si>
  <si>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</si>
  <si>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</si>
  <si>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</si>
  <si>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</si>
  <si>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</si>
  <si>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</si>
  <si>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</si>
  <si>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</si>
  <si>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</si>
  <si>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</si>
  <si>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</si>
  <si>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</si>
  <si>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</si>
  <si>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</si>
  <si>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</si>
  <si>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</si>
  <si>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</si>
  <si>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</si>
  <si>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</si>
  <si>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</si>
  <si>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</si>
  <si>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</si>
  <si>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</si>
  <si>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</si>
  <si>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</si>
  <si>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</si>
  <si>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</si>
  <si>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</si>
  <si>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</si>
  <si>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</si>
  <si>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</si>
  <si>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</si>
  <si>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</si>
  <si>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</si>
  <si>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</si>
  <si>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</si>
  <si>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</si>
  <si>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</si>
  <si>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</si>
  <si>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</si>
  <si>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</si>
  <si>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</si>
  <si>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</si>
  <si>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</si>
  <si>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</si>
  <si>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</si>
  <si>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</si>
  <si>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</si>
  <si>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</si>
  <si>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</si>
  <si>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</si>
  <si>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</si>
  <si>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</si>
  <si>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</si>
  <si>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</si>
  <si>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</si>
  <si>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</si>
  <si>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</si>
  <si>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</si>
  <si>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</si>
  <si>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</si>
  <si>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</si>
  <si>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</si>
  <si>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</si>
  <si>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</si>
  <si>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</si>
  <si>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</si>
  <si>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</si>
  <si>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</si>
  <si>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</si>
  <si>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</si>
  <si>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</si>
  <si>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</si>
  <si>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</si>
  <si>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</si>
  <si>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</si>
  <si>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</si>
  <si>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</si>
  <si>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</si>
  <si>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</si>
  <si>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</si>
  <si>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</si>
  <si>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</si>
  <si>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</si>
  <si>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</si>
  <si>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</si>
  <si>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</si>
  <si>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</si>
  <si>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</si>
  <si>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</si>
  <si>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</si>
  <si>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</si>
  <si>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</si>
  <si>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</si>
  <si>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</si>
  <si>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</si>
  <si>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</si>
  <si>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</si>
  <si>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</si>
  <si>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</si>
  <si>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</si>
  <si>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</si>
  <si>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</si>
  <si>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</si>
  <si>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</si>
  <si>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</si>
  <si>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</si>
  <si>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</si>
  <si>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</si>
  <si>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</si>
  <si>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</si>
  <si>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</si>
  <si>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</si>
  <si>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</si>
  <si>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</si>
  <si>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</si>
  <si>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</si>
  <si>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</si>
  <si>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</si>
  <si>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</si>
  <si>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</si>
  <si>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</si>
  <si>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</si>
  <si>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</si>
  <si>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</si>
  <si>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</si>
  <si>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</si>
  <si>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</si>
  <si>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</si>
  <si>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</si>
  <si>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</si>
  <si>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</si>
  <si>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</si>
  <si>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</si>
  <si>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</si>
  <si>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</si>
  <si>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</si>
  <si>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</si>
  <si>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</si>
  <si>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</si>
  <si>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</si>
  <si>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</si>
  <si>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</si>
  <si>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</si>
  <si>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</si>
  <si>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</si>
  <si>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</si>
  <si>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</si>
  <si>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</si>
  <si>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</si>
  <si>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</si>
  <si>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</si>
  <si>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</si>
  <si>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</si>
  <si>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</si>
  <si>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</si>
  <si>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</si>
  <si>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</si>
  <si>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</si>
  <si>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</si>
  <si>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</si>
  <si>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</si>
  <si>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</si>
  <si>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</si>
  <si>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</si>
  <si>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</si>
  <si>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</si>
  <si>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</si>
  <si>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</si>
  <si>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</si>
  <si>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</si>
  <si>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</si>
  <si>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</si>
  <si>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</si>
  <si>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</si>
  <si>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</si>
  <si>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</si>
  <si>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</si>
  <si>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</si>
  <si>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</si>
  <si>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</si>
  <si>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</si>
  <si>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</si>
  <si>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</si>
  <si>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</si>
  <si>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</si>
  <si>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</si>
  <si>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</si>
  <si>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</si>
  <si>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</si>
  <si>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</si>
  <si>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</si>
  <si>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</si>
  <si>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</si>
  <si>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</si>
  <si>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</si>
  <si>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</si>
  <si>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</si>
  <si>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</si>
  <si>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</si>
  <si>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</si>
  <si>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</si>
  <si>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</si>
  <si>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</si>
  <si>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</si>
  <si>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</si>
  <si>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</si>
  <si>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</si>
  <si>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</si>
  <si>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</si>
  <si>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</si>
  <si>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</si>
  <si>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</si>
  <si>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</si>
  <si>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</si>
  <si>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</si>
  <si>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</si>
  <si>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</si>
  <si>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</si>
  <si>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</si>
  <si>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</si>
  <si>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</si>
  <si>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</si>
  <si>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</si>
  <si>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</si>
  <si>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</si>
  <si>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</si>
  <si>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</si>
  <si>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</si>
  <si>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</si>
  <si>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</si>
  <si>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</si>
  <si>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</si>
  <si>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</si>
  <si>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</si>
  <si>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</si>
  <si>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</si>
  <si>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</si>
  <si>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</si>
  <si>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</si>
  <si>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</si>
  <si>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</si>
  <si>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</si>
  <si>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</si>
  <si>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</si>
  <si>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</si>
  <si>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</si>
  <si>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</si>
  <si>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</si>
  <si>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</si>
  <si>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</si>
  <si>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</si>
  <si>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</si>
  <si>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</si>
  <si>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</si>
  <si>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</si>
  <si>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</si>
  <si>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</si>
  <si>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</si>
  <si>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</si>
  <si>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</si>
  <si>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</si>
  <si>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</si>
  <si>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</si>
  <si>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</si>
  <si>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</si>
  <si>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</si>
  <si>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</si>
  <si>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</si>
  <si>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</si>
  <si>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</si>
  <si>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</si>
  <si>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</si>
  <si>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</si>
  <si>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</si>
  <si>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</si>
  <si>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</si>
  <si>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</si>
  <si>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</si>
  <si>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</si>
  <si>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</si>
  <si>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</si>
  <si>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</si>
  <si>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</si>
  <si>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</si>
  <si>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</si>
  <si>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</si>
  <si>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</si>
  <si>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</si>
  <si>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</si>
  <si>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</si>
  <si>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</si>
  <si>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</si>
  <si>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</si>
  <si>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</si>
  <si>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</si>
  <si>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</si>
  <si>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</si>
  <si>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</si>
  <si>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</si>
  <si>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</si>
  <si>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</si>
  <si>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</si>
  <si>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</si>
  <si>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</si>
  <si>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</si>
  <si>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</si>
  <si>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</si>
  <si>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</si>
  <si>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</si>
  <si>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</si>
  <si>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</si>
  <si>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</si>
  <si>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</si>
  <si>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</si>
  <si>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</si>
  <si>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</si>
  <si>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</si>
  <si>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</si>
  <si>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</si>
  <si>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</si>
  <si>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</si>
  <si>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</si>
  <si>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</si>
  <si>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</si>
  <si>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</si>
  <si>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</si>
  <si>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</si>
  <si>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</si>
  <si>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</si>
  <si>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</si>
  <si>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</si>
  <si>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</si>
  <si>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</si>
  <si>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</si>
  <si>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</si>
  <si>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</si>
  <si>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</si>
  <si>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</si>
  <si>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</si>
  <si>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</si>
  <si>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</si>
  <si>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</si>
  <si>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</si>
  <si>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</si>
  <si>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</si>
  <si>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</si>
  <si>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</si>
  <si>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</si>
  <si>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</si>
  <si>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</si>
  <si>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</si>
  <si>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</si>
  <si>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</si>
  <si>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</si>
  <si>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</si>
  <si>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</si>
  <si>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</si>
  <si>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</si>
  <si>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</si>
  <si>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</si>
  <si>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</si>
  <si>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</si>
  <si>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</si>
  <si>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</si>
  <si>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</si>
  <si>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</si>
  <si>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</si>
  <si>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</si>
  <si>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</si>
  <si>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</si>
  <si>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</si>
  <si>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</si>
  <si>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</si>
  <si>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</si>
  <si>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</si>
  <si>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</si>
  <si>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</si>
  <si>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</si>
  <si>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</si>
  <si>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</si>
  <si>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</si>
  <si>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</si>
  <si>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</si>
  <si>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</si>
  <si>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</si>
  <si>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</si>
  <si>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</si>
  <si>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</si>
  <si>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</si>
  <si>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</si>
  <si>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</si>
  <si>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</si>
  <si>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</si>
  <si>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</si>
  <si>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</si>
  <si>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</si>
  <si>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</si>
  <si>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</si>
  <si>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</si>
  <si>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</si>
  <si>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</si>
  <si>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</si>
  <si>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</si>
  <si>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</si>
  <si>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</si>
  <si>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</si>
  <si>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</si>
  <si>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</si>
  <si>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</si>
  <si>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</si>
  <si>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</si>
  <si>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</si>
  <si>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</si>
  <si>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</si>
  <si>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</si>
  <si>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</si>
  <si>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</si>
  <si>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</si>
  <si>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</si>
  <si>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</si>
  <si>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</si>
  <si>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</si>
  <si>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</si>
  <si>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</si>
  <si>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</si>
  <si>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</si>
  <si>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</si>
  <si>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</si>
  <si>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</si>
  <si>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</si>
  <si>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</si>
  <si>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</si>
  <si>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</si>
  <si>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</si>
  <si>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</si>
  <si>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</si>
  <si>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</si>
  <si>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</si>
  <si>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</si>
  <si>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</si>
  <si>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</si>
  <si>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</si>
  <si>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</si>
  <si>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</si>
  <si>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</si>
  <si>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</si>
  <si>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</si>
  <si>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</si>
  <si>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</si>
  <si>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</si>
  <si>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</si>
  <si>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</si>
  <si>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</si>
  <si>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</si>
  <si>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</si>
  <si>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</si>
  <si>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</si>
  <si>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</si>
  <si>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</si>
  <si>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</si>
  <si>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</si>
  <si>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</si>
  <si>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</si>
  <si>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</si>
  <si>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</si>
  <si>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</si>
  <si>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</si>
  <si>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</si>
  <si>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</si>
  <si>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</si>
  <si>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</si>
  <si>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</si>
  <si>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</si>
  <si>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</si>
  <si>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</si>
  <si>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</si>
  <si>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</si>
  <si>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</si>
  <si>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</si>
  <si>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</si>
  <si>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</si>
  <si>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</si>
  <si>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</si>
  <si>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</si>
  <si>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</si>
  <si>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</si>
  <si>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</si>
  <si>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</si>
  <si>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</si>
  <si>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</si>
  <si>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</si>
  <si>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</si>
  <si>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</si>
  <si>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</si>
  <si>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</si>
  <si>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</si>
  <si>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</si>
  <si>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</si>
  <si>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</si>
  <si>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</si>
  <si>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</si>
  <si>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</si>
  <si>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</si>
  <si>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</si>
  <si>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</si>
  <si>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</si>
  <si>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</si>
  <si>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</si>
  <si>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</si>
  <si>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</si>
  <si>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</si>
  <si>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</si>
  <si>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</si>
  <si>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</si>
  <si>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</si>
  <si>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</si>
  <si>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</si>
  <si>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</si>
  <si>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</si>
  <si>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</si>
  <si>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</si>
  <si>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</si>
  <si>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</si>
  <si>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</si>
  <si>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</si>
  <si>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</si>
  <si>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</si>
  <si>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</si>
  <si>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</si>
  <si>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</si>
  <si>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</si>
  <si>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</si>
  <si>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</si>
  <si>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</si>
  <si>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</si>
  <si>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</si>
  <si>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</si>
  <si>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</si>
  <si>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</si>
  <si>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</si>
  <si>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</si>
  <si>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</si>
  <si>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</si>
  <si>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</si>
  <si>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</si>
  <si>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</si>
  <si>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</si>
  <si>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</si>
  <si>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</si>
  <si>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</si>
  <si>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</si>
  <si>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</si>
  <si>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</si>
  <si>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</si>
  <si>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</si>
  <si>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</si>
  <si>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</si>
  <si>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</si>
  <si>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</si>
  <si>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</si>
  <si>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</si>
  <si>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</si>
  <si>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</si>
  <si>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</si>
  <si>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</si>
  <si>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</si>
  <si>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</si>
  <si>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</si>
  <si>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</si>
  <si>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</si>
  <si>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</si>
  <si>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</si>
  <si>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</si>
  <si>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</si>
  <si>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</si>
  <si>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</si>
  <si>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</si>
  <si>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</si>
  <si>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</si>
  <si>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</si>
  <si>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</si>
  <si>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</si>
  <si>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</si>
  <si>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</si>
  <si>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</si>
  <si>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</si>
  <si>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</si>
  <si>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</si>
  <si>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</si>
  <si>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</si>
  <si>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</si>
  <si>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</si>
  <si>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</si>
  <si>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</si>
  <si>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</si>
  <si>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</si>
  <si>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</si>
  <si>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</si>
  <si>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</si>
  <si>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</si>
  <si>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</si>
  <si>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</si>
  <si>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</si>
  <si>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</si>
  <si>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</si>
  <si>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</si>
  <si>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</si>
  <si>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</si>
  <si>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</si>
  <si>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</si>
  <si>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</si>
  <si>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</si>
  <si>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</si>
  <si>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</si>
  <si>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</si>
  <si>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</si>
  <si>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</si>
  <si>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</si>
  <si>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</si>
  <si>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</si>
  <si>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</si>
  <si>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</si>
  <si>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</si>
  <si>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</si>
  <si>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</si>
  <si>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</si>
  <si>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</si>
  <si>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</si>
  <si>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</si>
  <si>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</si>
  <si>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</si>
  <si>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</si>
  <si>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</si>
  <si>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</si>
  <si>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</si>
  <si>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</si>
  <si>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</si>
  <si>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</si>
  <si>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</si>
  <si>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</si>
  <si>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</si>
  <si>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</si>
  <si>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</si>
  <si>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</si>
  <si>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</si>
  <si>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</si>
  <si>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</si>
  <si>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</si>
  <si>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</si>
  <si>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</si>
  <si>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</si>
  <si>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</si>
  <si>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</si>
  <si>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</si>
  <si>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</si>
  <si>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</si>
  <si>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</si>
  <si>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</si>
  <si>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</si>
  <si>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</si>
  <si>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</si>
  <si>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</si>
  <si>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</si>
  <si>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</si>
  <si>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</si>
  <si>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</si>
  <si>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</si>
  <si>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</si>
  <si>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</si>
  <si>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</si>
  <si>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</si>
  <si>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</si>
  <si>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</si>
  <si>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</si>
  <si>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</si>
  <si>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</si>
  <si>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</si>
  <si>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</si>
  <si>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</si>
  <si>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</si>
  <si>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</si>
  <si>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</si>
  <si>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</si>
  <si>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</si>
  <si>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</si>
  <si>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</si>
  <si>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</si>
  <si>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</si>
  <si>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</si>
  <si>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</si>
  <si>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</si>
  <si>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</si>
  <si>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</si>
  <si>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</si>
  <si>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</si>
  <si>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</si>
  <si>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</si>
  <si>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</si>
  <si>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</si>
  <si>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</si>
  <si>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</si>
  <si>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</si>
  <si>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</si>
  <si>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</si>
  <si>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</si>
  <si>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</si>
  <si>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</si>
  <si>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</si>
  <si>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</si>
  <si>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</si>
  <si>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</si>
  <si>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</si>
  <si>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</si>
  <si>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</si>
  <si>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</si>
  <si>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</si>
  <si>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</si>
  <si>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</si>
  <si>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</si>
  <si>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</si>
  <si>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</si>
  <si>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</si>
  <si>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</si>
  <si>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</si>
  <si>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</si>
  <si>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</si>
  <si>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</si>
  <si>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</si>
  <si>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</si>
  <si>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</si>
  <si>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</si>
  <si>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</si>
  <si>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</si>
  <si>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</si>
  <si>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</si>
  <si>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</si>
  <si>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</si>
  <si>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</si>
  <si>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</si>
  <si>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</si>
  <si>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</si>
  <si>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</si>
  <si>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</si>
  <si>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</si>
  <si>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</si>
  <si>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</si>
  <si>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</si>
  <si>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</si>
  <si>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</si>
  <si>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</si>
  <si>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</si>
  <si>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</si>
  <si>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</si>
  <si>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</si>
  <si>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</si>
  <si>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</si>
  <si>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</si>
  <si>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</si>
  <si>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</si>
  <si>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</si>
  <si>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</si>
  <si>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</si>
  <si>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</si>
  <si>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</si>
  <si>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</si>
  <si>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</si>
  <si>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</si>
  <si>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</si>
  <si>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</si>
  <si>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</si>
  <si>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</si>
  <si>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</si>
  <si>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</si>
  <si>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</si>
  <si>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</si>
  <si>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</si>
  <si>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</si>
  <si>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</si>
  <si>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</si>
  <si>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</si>
  <si>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</si>
  <si>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</si>
  <si>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</si>
  <si>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</si>
  <si>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</si>
  <si>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</si>
  <si>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</si>
  <si>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</si>
  <si>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</si>
  <si>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</si>
  <si>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</si>
  <si>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</si>
  <si>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</si>
  <si>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</si>
  <si>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</si>
  <si>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</si>
  <si>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</si>
  <si>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</si>
  <si>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</si>
  <si>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</si>
  <si>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</si>
  <si>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</si>
  <si>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</si>
  <si>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</si>
  <si>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</si>
  <si>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</si>
  <si>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</si>
  <si>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</si>
  <si>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</si>
  <si>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</si>
  <si>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</si>
  <si>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</si>
  <si>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</si>
  <si>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</si>
  <si>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</si>
  <si>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</si>
  <si>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</si>
  <si>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</si>
  <si>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</si>
  <si>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</si>
  <si>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</si>
  <si>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</si>
  <si>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</si>
  <si>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</si>
  <si>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</si>
  <si>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</si>
  <si>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</si>
  <si>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</si>
  <si>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</si>
  <si>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</si>
  <si>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</si>
  <si>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</si>
  <si>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</si>
  <si>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</si>
  <si>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</si>
  <si>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</si>
  <si>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</si>
  <si>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</si>
  <si>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</si>
  <si>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</si>
  <si>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</si>
  <si>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</si>
  <si>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</si>
  <si>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</si>
  <si>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</si>
  <si>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</si>
  <si>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</si>
  <si>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</si>
  <si>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</si>
  <si>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</si>
  <si>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</si>
  <si>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</si>
  <si>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</si>
  <si>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</si>
  <si>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</si>
  <si>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</si>
  <si>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</si>
  <si>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</si>
  <si>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</si>
  <si>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</si>
  <si>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</si>
  <si>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</si>
  <si>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</si>
  <si>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</si>
  <si>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</si>
  <si>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</si>
  <si>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</si>
  <si>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</si>
  <si>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</si>
  <si>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</si>
  <si>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</si>
  <si>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</si>
  <si>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</si>
  <si>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</si>
  <si>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</si>
  <si>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</si>
  <si>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</si>
  <si>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</si>
  <si>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</si>
  <si>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</si>
  <si>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</si>
  <si>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</si>
  <si>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</si>
  <si>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</si>
  <si>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</si>
  <si>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</si>
  <si>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</si>
  <si>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</si>
  <si>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</si>
  <si>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</si>
  <si>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</si>
  <si>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</si>
  <si>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</si>
  <si>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</si>
  <si>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</si>
  <si>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</si>
  <si>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</si>
  <si>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</si>
  <si>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</si>
  <si>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</si>
  <si>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</si>
  <si>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</si>
  <si>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</si>
  <si>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</si>
  <si>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</si>
  <si>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</si>
  <si>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</si>
  <si>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</si>
  <si>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</si>
  <si>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</si>
  <si>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</si>
  <si>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</si>
  <si>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</si>
  <si>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</si>
  <si>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</si>
  <si>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</si>
  <si>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</si>
  <si>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</si>
  <si>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</si>
  <si>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</si>
  <si>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</si>
  <si>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</si>
  <si>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</si>
  <si>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</si>
  <si>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</si>
  <si>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</si>
  <si>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</si>
  <si>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</si>
  <si>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</si>
  <si>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</si>
  <si>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</si>
  <si>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</si>
  <si>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</si>
  <si>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</si>
  <si>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</si>
  <si>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</si>
  <si>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</si>
  <si>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</si>
  <si>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</si>
  <si>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</si>
  <si>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</si>
  <si>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</si>
  <si>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</si>
  <si>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</si>
  <si>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</si>
  <si>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</si>
  <si>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</si>
  <si>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</si>
  <si>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</si>
  <si>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</si>
  <si>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</si>
  <si>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</si>
  <si>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</si>
  <si>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</si>
  <si>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</si>
  <si>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</si>
  <si>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</si>
  <si>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</si>
  <si>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</si>
  <si>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</si>
  <si>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</si>
  <si>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</si>
  <si>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</si>
  <si>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</si>
  <si>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</si>
  <si>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</si>
  <si>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</si>
  <si>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</si>
  <si>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</si>
  <si>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</si>
  <si>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</si>
  <si>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</si>
  <si>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</si>
  <si>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</si>
  <si>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</si>
  <si>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</si>
  <si>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</si>
  <si>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</si>
  <si>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</si>
  <si>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</si>
  <si>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</si>
  <si>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</si>
  <si>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</si>
  <si>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</si>
  <si>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</si>
  <si>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</si>
  <si>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</si>
  <si>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</si>
  <si>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</si>
  <si>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</si>
  <si>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</si>
  <si>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</si>
  <si>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</si>
  <si>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</si>
  <si>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</si>
  <si>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</si>
  <si>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</si>
  <si>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</si>
  <si>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</si>
  <si>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</si>
  <si>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</si>
  <si>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</si>
  <si>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</si>
  <si>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</si>
  <si>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</si>
  <si>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</si>
  <si>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</si>
  <si>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</si>
  <si>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</si>
  <si>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</si>
  <si>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</si>
  <si>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</si>
  <si>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</si>
  <si>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</si>
  <si>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</si>
  <si>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</si>
  <si>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</si>
  <si>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</si>
  <si>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</si>
  <si>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</si>
  <si>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</si>
  <si>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</si>
  <si>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</si>
  <si>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</si>
  <si>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</si>
  <si>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</si>
  <si>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</si>
  <si>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</si>
  <si>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</si>
  <si>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</si>
  <si>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</si>
  <si>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</si>
  <si>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</si>
  <si>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</si>
  <si>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</si>
  <si>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</si>
  <si>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</si>
  <si>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</si>
  <si>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</si>
  <si>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</si>
  <si>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</si>
  <si>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</si>
  <si>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</si>
  <si>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</si>
  <si>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</si>
  <si>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</si>
  <si>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</si>
  <si>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</si>
  <si>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</si>
  <si>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</si>
  <si>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</si>
  <si>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</si>
  <si>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</si>
  <si>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</si>
  <si>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</si>
  <si>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</si>
  <si>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</si>
  <si>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</si>
  <si>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</si>
  <si>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</si>
  <si>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</si>
  <si>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</si>
  <si>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</si>
  <si>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</si>
  <si>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</si>
  <si>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</si>
  <si>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</si>
  <si>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</si>
  <si>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</si>
  <si>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</si>
  <si>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</si>
  <si>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</si>
  <si>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</si>
  <si>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</si>
  <si>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</si>
  <si>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</si>
  <si>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</si>
  <si>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</si>
  <si>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</si>
  <si>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</si>
  <si>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</si>
  <si>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</si>
  <si>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</si>
  <si>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</si>
  <si>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</si>
  <si>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</si>
  <si>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</si>
  <si>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</si>
  <si>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</si>
  <si>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</si>
  <si>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</si>
  <si>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</si>
  <si>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</si>
  <si>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</si>
  <si>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</si>
  <si>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</si>
  <si>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</si>
  <si>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</si>
  <si>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</si>
  <si>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</si>
  <si>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</si>
  <si>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</si>
  <si>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</si>
  <si>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</si>
  <si>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</si>
  <si>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</si>
  <si>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</si>
  <si>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</si>
  <si>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</si>
  <si>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</si>
  <si>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</si>
  <si>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</si>
  <si>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</si>
  <si>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</si>
  <si>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</si>
  <si>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</si>
  <si>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</si>
  <si>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</si>
  <si>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</si>
  <si>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</si>
  <si>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</si>
  <si>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</si>
  <si>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</si>
  <si>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</si>
  <si>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</si>
  <si>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</si>
  <si>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</si>
  <si>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</si>
  <si>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</si>
  <si>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</si>
  <si>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</si>
  <si>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</si>
  <si>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</si>
  <si>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</si>
  <si>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</si>
  <si>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</si>
  <si>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</si>
  <si>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</si>
  <si>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</si>
  <si>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</si>
  <si>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</si>
  <si>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</si>
  <si>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</si>
  <si>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</si>
  <si>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</si>
  <si>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</si>
  <si>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</si>
  <si>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</si>
  <si>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</si>
  <si>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</si>
  <si>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</si>
  <si>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</si>
  <si>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</si>
  <si>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</si>
  <si>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</si>
  <si>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</si>
  <si>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</si>
  <si>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</si>
  <si>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</si>
  <si>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</si>
  <si>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</si>
  <si>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</si>
  <si>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</si>
  <si>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</si>
  <si>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</si>
  <si>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</si>
  <si>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</si>
  <si>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</si>
  <si>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</si>
  <si>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</si>
  <si>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</si>
  <si>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</si>
  <si>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</si>
  <si>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</si>
  <si>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</si>
  <si>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</si>
  <si>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</si>
  <si>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</si>
  <si>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</si>
  <si>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</si>
  <si>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</si>
  <si>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</si>
  <si>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</si>
  <si>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</si>
  <si>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</si>
  <si>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</si>
  <si>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</si>
  <si>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</si>
  <si>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</si>
  <si>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</si>
  <si>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</si>
  <si>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</si>
  <si>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</si>
  <si>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</si>
  <si>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</si>
  <si>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</si>
  <si>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</si>
  <si>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</si>
  <si>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</si>
  <si>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</si>
  <si>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</si>
  <si>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</si>
  <si>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</si>
  <si>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</si>
  <si>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</si>
  <si>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</si>
  <si>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</si>
  <si>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</si>
  <si>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</si>
  <si>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</si>
  <si>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</si>
  <si>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</si>
  <si>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</si>
  <si>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</si>
  <si>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</si>
  <si>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</si>
  <si>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</si>
  <si>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</si>
  <si>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</si>
  <si>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</si>
  <si>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</si>
  <si>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</si>
  <si>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</si>
  <si>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</si>
  <si>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</si>
  <si>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</si>
  <si>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</si>
  <si>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</si>
  <si>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</si>
  <si>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</si>
  <si>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</si>
  <si>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</si>
  <si>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</si>
  <si>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</si>
  <si>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</si>
  <si>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</si>
  <si>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</si>
  <si>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</si>
  <si>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</si>
  <si>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</si>
  <si>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</si>
  <si>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</si>
  <si>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</si>
  <si>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</si>
  <si>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</si>
  <si>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</si>
  <si>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</si>
  <si>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</si>
  <si>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</si>
  <si>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</si>
  <si>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</si>
  <si>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</si>
  <si>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</si>
  <si>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</si>
  <si>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</si>
  <si>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</si>
  <si>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</si>
  <si>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</si>
  <si>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</si>
  <si>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</si>
  <si>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</si>
  <si>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</si>
  <si>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</si>
  <si>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</si>
  <si>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</si>
  <si>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</si>
  <si>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</si>
  <si>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</si>
  <si>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</si>
  <si>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</si>
  <si>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</si>
  <si>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</si>
  <si>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</si>
  <si>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</si>
  <si>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</si>
  <si>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</si>
  <si>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</si>
  <si>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</si>
  <si>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</si>
  <si>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</si>
  <si>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</si>
  <si>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</si>
  <si>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</si>
  <si>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</si>
  <si>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</si>
  <si>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</si>
  <si>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</si>
  <si>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</si>
  <si>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</si>
  <si>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</si>
  <si>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</si>
  <si>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</si>
  <si>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</si>
  <si>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</si>
  <si>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</si>
  <si>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</si>
  <si>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</si>
  <si>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</si>
  <si>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</si>
  <si>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</si>
  <si>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</si>
  <si>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</si>
  <si>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</si>
  <si>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</si>
  <si>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</si>
  <si>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</si>
  <si>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</si>
  <si>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</si>
  <si>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</si>
  <si>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</si>
  <si>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</si>
  <si>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</si>
  <si>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</si>
  <si>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</si>
  <si>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</si>
  <si>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</si>
  <si>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</si>
  <si>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</si>
  <si>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</si>
  <si>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</si>
  <si>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</si>
  <si>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</si>
  <si>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</si>
  <si>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</si>
  <si>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</si>
  <si>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</si>
  <si>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</si>
  <si>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</si>
  <si>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</si>
  <si>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</si>
  <si>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</si>
  <si>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</si>
  <si>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</si>
  <si>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</si>
  <si>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</si>
  <si>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</si>
  <si>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</si>
  <si>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</si>
  <si>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</si>
  <si>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</si>
  <si>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</si>
  <si>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</si>
  <si>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</si>
  <si>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</si>
  <si>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</si>
  <si>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</si>
  <si>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</si>
  <si>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</si>
  <si>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</si>
  <si>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</si>
  <si>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</si>
  <si>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</si>
  <si>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</si>
  <si>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</si>
  <si>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</si>
  <si>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</si>
  <si>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</si>
  <si>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</si>
  <si>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</si>
  <si>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</si>
  <si>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</si>
  <si>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</si>
  <si>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</si>
  <si>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</si>
  <si>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</si>
  <si>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</si>
  <si>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</si>
  <si>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</si>
  <si>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</si>
  <si>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</si>
  <si>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</si>
  <si>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</si>
  <si>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</si>
  <si>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</si>
  <si>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</si>
  <si>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</si>
  <si>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</si>
  <si>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</si>
  <si>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</si>
  <si>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</si>
  <si>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</si>
  <si>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</si>
  <si>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</si>
  <si>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</si>
  <si>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</si>
  <si>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</si>
  <si>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</si>
  <si>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</si>
  <si>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</si>
  <si>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</si>
  <si>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</si>
  <si>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</si>
  <si>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</si>
  <si>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</si>
  <si>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</si>
  <si>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</si>
  <si>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</si>
  <si>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</si>
  <si>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</si>
  <si>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</si>
  <si>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</si>
  <si>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</si>
  <si>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</si>
  <si>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</si>
  <si>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</si>
  <si>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</si>
  <si>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</si>
  <si>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</si>
  <si>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</si>
  <si>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</si>
  <si>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</si>
  <si>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</si>
  <si>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</si>
  <si>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</si>
  <si>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</si>
  <si>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</si>
  <si>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</si>
  <si>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</si>
  <si>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</si>
  <si>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</si>
  <si>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</si>
  <si>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</si>
  <si>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</si>
  <si>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</si>
  <si>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</si>
  <si>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</si>
  <si>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</si>
  <si>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</si>
  <si>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</si>
  <si>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</si>
  <si>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</si>
  <si>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</si>
  <si>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</si>
  <si>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</si>
  <si>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</si>
  <si>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</si>
  <si>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</si>
  <si>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</si>
  <si>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</si>
  <si>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</si>
  <si>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</si>
  <si>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</si>
  <si>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</si>
  <si>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</si>
  <si>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</si>
  <si>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</si>
  <si>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</si>
  <si>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</si>
  <si>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</si>
  <si>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</si>
  <si>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</si>
  <si>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</si>
  <si>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</si>
  <si>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</si>
  <si>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</si>
  <si>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</si>
  <si>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</si>
  <si>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</si>
  <si>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</si>
  <si>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</si>
  <si>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</si>
  <si>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</si>
  <si>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</si>
  <si>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</si>
  <si>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</si>
  <si>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</si>
  <si>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</si>
  <si>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</si>
  <si>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</si>
  <si>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</si>
  <si>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</si>
  <si>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</si>
  <si>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</si>
  <si>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</si>
  <si>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</si>
  <si>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</si>
  <si>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</si>
  <si>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</si>
  <si>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</si>
  <si>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</si>
  <si>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</si>
  <si>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</si>
  <si>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</si>
  <si>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</si>
  <si>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</si>
  <si>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</si>
  <si>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</si>
  <si>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</si>
  <si>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</si>
  <si>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</si>
  <si>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</si>
  <si>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</si>
  <si>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</si>
  <si>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</si>
  <si>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</si>
  <si>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</si>
  <si>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</si>
  <si>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</si>
  <si>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</si>
  <si>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</si>
  <si>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</si>
  <si>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</si>
  <si>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</si>
  <si>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</si>
  <si>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</si>
  <si>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</si>
  <si>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</si>
  <si>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</si>
  <si>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</si>
  <si>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</si>
  <si>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</si>
  <si>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</si>
  <si>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</si>
  <si>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</si>
  <si>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</si>
  <si>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</si>
  <si>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</si>
  <si>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</si>
  <si>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</si>
  <si>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</si>
  <si>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</si>
  <si>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</si>
  <si>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</si>
  <si>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</si>
  <si>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</si>
  <si>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</si>
  <si>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</si>
  <si>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</si>
  <si>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</si>
  <si>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</si>
  <si>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</si>
  <si>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</si>
  <si>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</si>
  <si>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</si>
  <si>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</si>
  <si>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</si>
  <si>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</si>
  <si>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</si>
  <si>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</si>
  <si>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</si>
  <si>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</si>
  <si>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</si>
  <si>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</si>
  <si>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</si>
  <si>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</si>
  <si>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</si>
  <si>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</si>
  <si>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</si>
  <si>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</si>
  <si>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</si>
  <si>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</si>
  <si>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</si>
  <si>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</si>
  <si>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</si>
  <si>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</si>
  <si>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</si>
  <si>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</si>
  <si>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</si>
  <si>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</si>
  <si>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</si>
  <si>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</si>
  <si>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</si>
  <si>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</si>
  <si>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</si>
  <si>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</si>
  <si>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</si>
  <si>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</si>
  <si>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</si>
  <si>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</si>
  <si>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</si>
  <si>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</si>
  <si>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</si>
  <si>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</si>
  <si>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</si>
  <si>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</si>
  <si>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</si>
  <si>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</si>
  <si>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</si>
  <si>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</si>
  <si>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</si>
  <si>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</si>
  <si>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</si>
  <si>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</si>
  <si>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</si>
  <si>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</si>
  <si>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</si>
  <si>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</si>
  <si>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</si>
  <si>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</si>
  <si>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</si>
  <si>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</si>
  <si>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</si>
  <si>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</si>
  <si>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</si>
  <si>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</si>
  <si>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</si>
  <si>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</si>
  <si>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</si>
  <si>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</si>
  <si>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</si>
  <si>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</si>
  <si>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</si>
  <si>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</si>
  <si>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</si>
  <si>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</si>
  <si>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</si>
  <si>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</si>
  <si>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</si>
  <si>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</si>
  <si>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</si>
  <si>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</si>
  <si>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</si>
  <si>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</si>
  <si>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</si>
  <si>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</si>
  <si>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</si>
  <si>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</si>
  <si>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</si>
  <si>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</si>
  <si>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</si>
  <si>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</si>
  <si>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</si>
  <si>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</si>
  <si>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</si>
  <si>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</si>
  <si>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</si>
  <si>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</si>
  <si>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</si>
  <si>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</si>
  <si>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</si>
  <si>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</si>
  <si>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</si>
  <si>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</si>
  <si>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</si>
  <si>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</si>
  <si>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</si>
  <si>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</si>
  <si>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</si>
  <si>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</si>
  <si>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</si>
  <si>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</si>
  <si>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</si>
  <si>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</si>
  <si>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</si>
  <si>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</si>
  <si>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</si>
  <si>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</si>
  <si>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</si>
  <si>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</si>
  <si>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</si>
  <si>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</si>
  <si>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</si>
  <si>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</si>
  <si>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</si>
  <si>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</si>
  <si>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</si>
  <si>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</si>
  <si>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</si>
  <si>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</si>
  <si>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</si>
  <si>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</si>
  <si>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</si>
  <si>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</si>
  <si>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</si>
  <si>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</si>
  <si>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</si>
  <si>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</si>
  <si>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</si>
  <si>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</si>
  <si>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</si>
  <si>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</si>
  <si>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</si>
  <si>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</si>
  <si>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</si>
  <si>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</si>
  <si>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</si>
  <si>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</si>
  <si>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</si>
  <si>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</si>
  <si>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</si>
  <si>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</si>
  <si>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</si>
  <si>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</si>
  <si>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</si>
  <si>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</si>
  <si>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</si>
  <si>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</si>
  <si>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</si>
  <si>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</si>
  <si>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</si>
  <si>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</si>
  <si>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</si>
  <si>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</si>
  <si>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</si>
  <si>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</si>
  <si>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</si>
  <si>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</si>
  <si>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</si>
  <si>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</si>
  <si>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</si>
  <si>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</si>
  <si>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</si>
  <si>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</si>
  <si>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</si>
  <si>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</si>
  <si>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</si>
  <si>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</si>
  <si>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</si>
  <si>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</si>
  <si>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</si>
  <si>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</si>
  <si>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</si>
  <si>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</si>
  <si>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</si>
  <si>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</si>
  <si>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</si>
  <si>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</si>
  <si>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</si>
  <si>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</si>
  <si>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</si>
  <si>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</si>
  <si>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</si>
  <si>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</si>
  <si>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</si>
  <si>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</si>
  <si>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</si>
  <si>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</si>
  <si>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</si>
  <si>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</si>
  <si>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</si>
  <si>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</si>
  <si>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</si>
  <si>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</si>
  <si>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</si>
  <si>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</si>
  <si>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</si>
  <si>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</si>
  <si>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</si>
  <si>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</si>
  <si>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</si>
  <si>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</si>
  <si>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</si>
  <si>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</si>
  <si>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</si>
  <si>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</si>
  <si>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</si>
  <si>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</si>
  <si>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</si>
  <si>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</si>
  <si>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</si>
  <si>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</si>
  <si>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</si>
  <si>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</si>
  <si>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</si>
  <si>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</si>
  <si>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</si>
  <si>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</si>
  <si>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</si>
  <si>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</si>
  <si>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</si>
  <si>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</si>
  <si>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</si>
  <si>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</si>
  <si>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</si>
  <si>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</si>
  <si>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</si>
  <si>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</si>
  <si>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</si>
  <si>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</si>
  <si>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</si>
  <si>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</si>
  <si>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</si>
  <si>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</si>
  <si>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</si>
  <si>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</si>
  <si>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</si>
  <si>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</si>
  <si>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</si>
  <si>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</si>
  <si>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</si>
  <si>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</si>
  <si>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</si>
  <si>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</si>
  <si>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</si>
  <si>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</si>
  <si>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</si>
  <si>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</si>
  <si>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</si>
  <si>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</si>
  <si>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</si>
  <si>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</si>
  <si>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</si>
  <si>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</si>
  <si>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</si>
  <si>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</si>
  <si>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</si>
  <si>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</si>
  <si>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</si>
  <si>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</si>
  <si>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</si>
  <si>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</si>
  <si>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</si>
  <si>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</si>
  <si>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</si>
  <si>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</si>
  <si>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</si>
  <si>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</si>
  <si>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</si>
  <si>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</si>
  <si>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</si>
  <si>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</si>
  <si>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</si>
  <si>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</si>
  <si>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</si>
  <si>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</si>
  <si>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</si>
  <si>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</si>
  <si>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</si>
  <si>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</si>
  <si>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</si>
  <si>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</si>
  <si>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</si>
  <si>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</si>
  <si>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</si>
  <si>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</si>
  <si>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</si>
  <si>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</si>
  <si>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</si>
  <si>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</si>
  <si>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</si>
  <si>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</si>
  <si>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</si>
  <si>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</si>
  <si>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</si>
  <si>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</si>
  <si>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</si>
  <si>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</si>
  <si>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</si>
  <si>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</si>
  <si>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</si>
  <si>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</si>
  <si>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</si>
  <si>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</si>
  <si>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</si>
  <si>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</si>
  <si>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</si>
  <si>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</si>
  <si>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</si>
  <si>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</si>
  <si>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</si>
  <si>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</si>
  <si>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</si>
  <si>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</si>
  <si>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</si>
  <si>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</si>
  <si>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</si>
  <si>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</si>
  <si>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</si>
  <si>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</si>
  <si>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</si>
  <si>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</si>
  <si>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</si>
  <si>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</si>
  <si>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</si>
  <si>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</si>
  <si>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</si>
  <si>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</si>
  <si>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</si>
  <si>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</si>
  <si>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</si>
  <si>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</si>
  <si>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</si>
  <si>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</si>
  <si>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</si>
  <si>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</si>
  <si>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</si>
  <si>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</si>
  <si>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</si>
  <si>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</si>
  <si>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</si>
  <si>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</si>
  <si>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</si>
  <si>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</si>
  <si>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</si>
  <si>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</si>
  <si>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</si>
  <si>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</si>
  <si>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</si>
  <si>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</si>
  <si>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</si>
  <si>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</si>
  <si>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</si>
  <si>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</si>
  <si>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</si>
  <si>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</si>
  <si>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</si>
  <si>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</si>
  <si>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</si>
  <si>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</si>
  <si>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</si>
  <si>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</si>
  <si>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</si>
  <si>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</si>
  <si>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</si>
  <si>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</si>
  <si>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</si>
  <si>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</si>
  <si>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</si>
  <si>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</si>
  <si>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</si>
  <si>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</si>
  <si>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</si>
  <si>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</si>
  <si>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</si>
  <si>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</si>
  <si>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</si>
  <si>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</si>
  <si>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</si>
  <si>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</si>
  <si>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</si>
  <si>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</si>
  <si>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</si>
  <si>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</si>
  <si>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</si>
  <si>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</si>
  <si>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</si>
  <si>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</si>
  <si>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</si>
  <si>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</si>
  <si>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</si>
  <si>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</si>
  <si>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</si>
  <si>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</si>
  <si>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</si>
  <si>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</si>
  <si>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</si>
  <si>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</si>
  <si>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</si>
  <si>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</si>
  <si>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</si>
  <si>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</si>
  <si>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</si>
  <si>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</si>
  <si>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</si>
  <si>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</si>
  <si>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</si>
  <si>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</si>
  <si>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</si>
  <si>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</si>
  <si>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</si>
  <si>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</si>
  <si>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</si>
  <si>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</si>
  <si>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</si>
  <si>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</si>
  <si>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</si>
  <si>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</si>
  <si>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</si>
  <si>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</si>
  <si>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</si>
  <si>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</si>
  <si>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</si>
  <si>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</si>
  <si>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</si>
  <si>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</si>
  <si>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</si>
  <si>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</si>
  <si>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</si>
  <si>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</si>
  <si>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</si>
  <si>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</si>
  <si>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</si>
  <si>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</si>
  <si>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</si>
  <si>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</si>
  <si>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</si>
  <si>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</si>
  <si>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</si>
  <si>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</si>
  <si>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</si>
  <si>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</si>
  <si>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</si>
  <si>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</si>
  <si>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</si>
  <si>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</si>
  <si>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</si>
  <si>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</si>
  <si>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</si>
  <si>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</si>
  <si>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</si>
  <si>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</si>
  <si>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</si>
  <si>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</si>
  <si>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</si>
  <si>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</si>
  <si>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</si>
  <si>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</si>
  <si>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</si>
  <si>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</si>
  <si>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</si>
  <si>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</si>
  <si>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</si>
  <si>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</si>
  <si>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</si>
  <si>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</si>
  <si>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</si>
  <si>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</si>
  <si>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</si>
  <si>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</si>
  <si>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</si>
  <si>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</si>
  <si>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</si>
  <si>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</si>
  <si>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</si>
  <si>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</si>
  <si>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</si>
  <si>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</si>
  <si>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</si>
  <si>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</si>
  <si>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</si>
  <si>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</si>
  <si>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</si>
  <si>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</si>
  <si>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</si>
  <si>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</si>
  <si>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</si>
  <si>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</si>
  <si>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</si>
  <si>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</si>
  <si>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</si>
  <si>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</si>
  <si>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</si>
  <si>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</si>
  <si>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</si>
  <si>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</si>
  <si>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</si>
  <si>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</si>
  <si>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</si>
  <si>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</si>
  <si>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</si>
  <si>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</si>
  <si>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</si>
  <si>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</si>
  <si>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</si>
  <si>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</si>
  <si>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</si>
  <si>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</si>
  <si>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</si>
  <si>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</si>
  <si>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</si>
  <si>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</si>
  <si>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</si>
  <si>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</si>
  <si>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</si>
  <si>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</si>
  <si>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</si>
  <si>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</si>
  <si>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</si>
  <si>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</si>
  <si>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</si>
  <si>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</si>
  <si>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</si>
  <si>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</si>
  <si>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</si>
  <si>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</si>
  <si>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</si>
  <si>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</si>
  <si>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</si>
  <si>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</si>
  <si>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</si>
  <si>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</si>
  <si>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</si>
  <si>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</si>
  <si>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</si>
  <si>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</si>
  <si>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</si>
  <si>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</si>
  <si>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</si>
  <si>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</si>
  <si>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</si>
  <si>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</si>
  <si>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</si>
  <si>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</si>
  <si>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</si>
  <si>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</si>
  <si>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</si>
  <si>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</si>
  <si>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</si>
  <si>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</si>
  <si>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</si>
  <si>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</si>
  <si>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</si>
  <si>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</si>
  <si>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</si>
  <si>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</si>
  <si>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</si>
  <si>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</si>
  <si>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</si>
  <si>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</si>
  <si>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</si>
  <si>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</si>
  <si>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</si>
  <si>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</si>
  <si>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</si>
  <si>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</si>
  <si>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</si>
  <si>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</si>
  <si>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</si>
  <si>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</si>
  <si>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</si>
  <si>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</si>
  <si>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</si>
  <si>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</si>
  <si>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</si>
  <si>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</si>
  <si>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</si>
  <si>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</si>
  <si>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</si>
  <si>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</si>
  <si>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</si>
  <si>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</si>
  <si>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</si>
  <si>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</si>
  <si>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</si>
  <si>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</si>
  <si>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</si>
  <si>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</si>
  <si>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</si>
  <si>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</si>
  <si>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</si>
  <si>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</si>
  <si>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</si>
  <si>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</si>
  <si>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</si>
  <si>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</si>
  <si>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</si>
  <si>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</si>
  <si>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</si>
  <si>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</si>
  <si>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</si>
  <si>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</si>
  <si>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</si>
  <si>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</si>
  <si>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</si>
  <si>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</si>
  <si>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</si>
  <si>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</si>
  <si>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</si>
  <si>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</si>
  <si>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</si>
  <si>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</si>
  <si>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</si>
  <si>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</si>
  <si>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</si>
  <si>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</si>
  <si>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</si>
  <si>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</si>
  <si>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</si>
  <si>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</si>
  <si>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</si>
  <si>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</si>
  <si>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</si>
  <si>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</si>
  <si>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</si>
  <si>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</si>
  <si>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</si>
  <si>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</si>
  <si>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</si>
  <si>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</si>
  <si>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</si>
  <si>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</si>
  <si>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</si>
  <si>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</si>
  <si>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</si>
  <si>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</si>
  <si>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</si>
  <si>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</si>
  <si>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</si>
  <si>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</si>
  <si>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</si>
  <si>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</si>
  <si>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</si>
  <si>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</si>
  <si>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</si>
  <si>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</si>
  <si>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</si>
  <si>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</si>
  <si>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</si>
  <si>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</si>
  <si>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</si>
  <si>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</si>
  <si>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</si>
  <si>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</si>
  <si>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</si>
  <si>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</si>
  <si>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</si>
  <si>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</si>
  <si>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</si>
  <si>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</si>
  <si>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</si>
  <si>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</si>
  <si>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</si>
  <si>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</si>
  <si>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</si>
  <si>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</si>
  <si>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</si>
  <si>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</si>
  <si>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</si>
  <si>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</si>
  <si>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</si>
  <si>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</si>
  <si>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</si>
  <si>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</si>
  <si>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</si>
  <si>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</si>
  <si>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</si>
  <si>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</si>
  <si>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</si>
  <si>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</si>
  <si>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</si>
  <si>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</si>
  <si>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</si>
  <si>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</si>
  <si>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</si>
  <si>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</si>
  <si>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</si>
  <si>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</si>
  <si>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</si>
  <si>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</si>
  <si>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</si>
  <si>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</si>
  <si>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</si>
  <si>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</si>
  <si>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</si>
  <si>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</si>
  <si>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</si>
  <si>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</si>
  <si>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</si>
  <si>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</si>
  <si>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</si>
  <si>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</si>
  <si>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</si>
  <si>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</si>
  <si>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</si>
  <si>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</si>
  <si>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</si>
  <si>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</si>
  <si>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</si>
  <si>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</si>
  <si>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</si>
  <si>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</si>
  <si>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</si>
  <si>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</si>
  <si>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</si>
  <si>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</si>
  <si>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</si>
  <si>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</si>
  <si>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</si>
  <si>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</si>
  <si>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</si>
  <si>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</si>
  <si>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</si>
  <si>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</si>
  <si>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</si>
  <si>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</si>
  <si>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</si>
  <si>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</si>
  <si>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</si>
  <si>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</si>
  <si>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</si>
  <si>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</si>
  <si>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</si>
  <si>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</si>
  <si>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</si>
  <si>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</si>
  <si>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</si>
  <si>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</si>
  <si>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</si>
  <si>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</si>
  <si>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</si>
  <si>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</si>
  <si>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</si>
  <si>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</si>
  <si>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</si>
  <si>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</si>
  <si>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</si>
  <si>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</si>
  <si>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</si>
  <si>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</si>
  <si>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</si>
  <si>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</si>
  <si>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</si>
  <si>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</si>
  <si>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</si>
  <si>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</si>
  <si>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</si>
  <si>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</si>
  <si>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</si>
  <si>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</si>
  <si>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</si>
  <si>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</si>
  <si>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</si>
  <si>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</si>
  <si>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</si>
  <si>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</si>
  <si>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</si>
  <si>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</si>
  <si>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</si>
  <si>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</si>
  <si>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</si>
  <si>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</si>
  <si>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</si>
  <si>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</si>
  <si>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</si>
  <si>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</si>
  <si>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</si>
  <si>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</si>
  <si>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</si>
  <si>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</si>
  <si>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</si>
  <si>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</si>
  <si>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</si>
  <si>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</si>
  <si>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</si>
  <si>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</si>
  <si>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</si>
  <si>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</si>
  <si>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</si>
  <si>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</si>
  <si>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</si>
  <si>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</si>
  <si>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</si>
  <si>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</si>
  <si>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</si>
  <si>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</si>
  <si>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</si>
  <si>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</si>
  <si>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</si>
  <si>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</si>
  <si>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</si>
  <si>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</si>
  <si>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</si>
  <si>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</si>
  <si>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</si>
  <si>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</si>
  <si>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</si>
  <si>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</si>
  <si>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</si>
  <si>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</si>
  <si>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</si>
  <si>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</si>
  <si>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</si>
  <si>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</si>
  <si>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</si>
  <si>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</si>
  <si>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</si>
  <si>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</si>
  <si>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</si>
  <si>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</si>
  <si>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</si>
  <si>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</si>
  <si>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</si>
  <si>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</si>
  <si>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</si>
  <si>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</si>
  <si>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</si>
  <si>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</si>
  <si>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</si>
  <si>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</si>
  <si>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</si>
  <si>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</si>
  <si>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</si>
  <si>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</si>
  <si>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</si>
  <si>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</si>
  <si>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</si>
  <si>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</si>
  <si>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</si>
  <si>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</si>
  <si>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</si>
  <si>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</si>
  <si>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</si>
  <si>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</si>
  <si>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</si>
  <si>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</si>
  <si>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</si>
  <si>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</si>
  <si>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</si>
  <si>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</si>
  <si>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</si>
  <si>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</si>
  <si>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</si>
  <si>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</si>
  <si>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</si>
  <si>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</si>
  <si>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</si>
  <si>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</si>
  <si>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</si>
  <si>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</si>
  <si>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</si>
  <si>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</si>
  <si>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</si>
  <si>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</si>
  <si>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</si>
  <si>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</si>
  <si>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</si>
  <si>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</si>
  <si>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</si>
  <si>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</si>
  <si>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</si>
  <si>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</si>
  <si>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</si>
  <si>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</si>
  <si>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</si>
  <si>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</si>
  <si>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</si>
  <si>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</si>
  <si>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</si>
  <si>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</si>
  <si>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</si>
  <si>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</si>
  <si>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</si>
  <si>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</si>
  <si>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</si>
  <si>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</si>
  <si>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</si>
  <si>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</si>
  <si>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</si>
  <si>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</si>
  <si>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</si>
  <si>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</si>
  <si>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</si>
  <si>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</si>
  <si>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</si>
  <si>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</si>
  <si>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</si>
  <si>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</si>
  <si>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</si>
  <si>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</si>
  <si>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</si>
  <si>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</si>
  <si>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</si>
  <si>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</si>
  <si>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</si>
  <si>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</si>
  <si>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</si>
  <si>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</si>
  <si>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</si>
  <si>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</si>
  <si>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</si>
  <si>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</si>
  <si>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</si>
  <si>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</si>
  <si>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</si>
  <si>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</si>
  <si>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</si>
  <si>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</si>
  <si>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</si>
  <si>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</si>
  <si>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</si>
  <si>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</si>
  <si>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</si>
  <si>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</si>
  <si>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</si>
  <si>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</si>
  <si>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</si>
  <si>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</si>
  <si>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</si>
  <si>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</si>
  <si>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</si>
  <si>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</si>
  <si>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</si>
  <si>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</si>
  <si>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</si>
  <si>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</si>
  <si>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</si>
  <si>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</si>
  <si>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</si>
  <si>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</si>
  <si>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</si>
  <si>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</si>
  <si>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</si>
  <si>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</si>
  <si>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</si>
  <si>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</si>
  <si>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</si>
  <si>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</si>
  <si>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</si>
  <si>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</si>
  <si>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</si>
  <si>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</si>
  <si>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</si>
  <si>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</si>
  <si>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</si>
  <si>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</si>
  <si>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</si>
  <si>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</si>
  <si>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</si>
  <si>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</si>
  <si>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</si>
  <si>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</si>
  <si>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</si>
  <si>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</si>
  <si>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</si>
  <si>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</si>
  <si>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</si>
  <si>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</si>
  <si>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</si>
  <si>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</si>
  <si>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</si>
  <si>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</si>
  <si>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</si>
  <si>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</si>
  <si>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</si>
  <si>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</si>
  <si>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</si>
  <si>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</si>
  <si>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</si>
  <si>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</si>
  <si>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</si>
  <si>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</si>
  <si>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</si>
  <si>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</si>
  <si>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</si>
  <si>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</si>
  <si>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</si>
  <si>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</si>
  <si>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</si>
  <si>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</si>
  <si>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</si>
  <si>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</si>
  <si>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</si>
  <si>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</si>
  <si>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</si>
  <si>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</si>
  <si>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</si>
  <si>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</si>
  <si>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</si>
  <si>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</si>
  <si>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</si>
  <si>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</si>
  <si>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</si>
  <si>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</si>
  <si>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</si>
  <si>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</si>
  <si>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</si>
  <si>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</si>
  <si>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</si>
  <si>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</si>
  <si>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</si>
  <si>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</si>
  <si>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</si>
  <si>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</si>
  <si>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</si>
  <si>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</si>
  <si>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</si>
  <si>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</si>
  <si>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</si>
  <si>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</si>
  <si>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</si>
  <si>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</si>
  <si>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</si>
  <si>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</si>
  <si>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</si>
  <si>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</si>
  <si>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</si>
  <si>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</si>
  <si>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</si>
  <si>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</si>
  <si>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</si>
  <si>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</si>
  <si>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</si>
  <si>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</si>
  <si>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</si>
  <si>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</si>
  <si>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</si>
  <si>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</si>
  <si>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</si>
  <si>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</si>
  <si>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</si>
  <si>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</si>
  <si>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</si>
  <si>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</si>
  <si>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</si>
  <si>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</si>
  <si>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</si>
  <si>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</si>
  <si>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</si>
  <si>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</si>
  <si>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</si>
  <si>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</si>
  <si>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</si>
  <si>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</si>
  <si>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</si>
  <si>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</si>
  <si>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</si>
  <si>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</si>
  <si>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</si>
  <si>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</si>
  <si>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</si>
  <si>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</si>
  <si>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</si>
  <si>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</si>
  <si>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</si>
  <si>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</si>
  <si>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</si>
  <si>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</si>
  <si>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</si>
  <si>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</si>
  <si>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</si>
  <si>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</si>
  <si>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</si>
  <si>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</si>
  <si>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</si>
  <si>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</si>
  <si>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</si>
  <si>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</si>
  <si>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</si>
  <si>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</si>
  <si>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</si>
  <si>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</si>
  <si>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</si>
  <si>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</si>
  <si>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</si>
  <si>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</si>
  <si>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</si>
  <si>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</si>
  <si>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</si>
  <si>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</si>
  <si>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</si>
  <si>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</si>
  <si>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</si>
  <si>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</si>
  <si>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</si>
  <si>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</si>
  <si>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</si>
  <si>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</si>
  <si>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</si>
  <si>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</si>
  <si>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</si>
  <si>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</si>
  <si>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</si>
  <si>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</si>
  <si>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</si>
  <si>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</si>
  <si>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</si>
  <si>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</si>
  <si>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</si>
  <si>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</si>
  <si>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</si>
  <si>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</si>
  <si>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</si>
  <si>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</si>
  <si>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</si>
  <si>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</si>
  <si>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</si>
  <si>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</si>
  <si>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</si>
  <si>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</si>
  <si>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</si>
  <si>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</si>
  <si>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</si>
  <si>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</si>
  <si>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</si>
  <si>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</si>
  <si>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</si>
  <si>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</si>
  <si>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</si>
  <si>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</si>
  <si>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</si>
  <si>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</si>
  <si>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</si>
  <si>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</si>
  <si>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</si>
  <si>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</si>
  <si>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</si>
  <si>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</si>
  <si>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</si>
  <si>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</si>
  <si>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</si>
  <si>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</si>
  <si>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</si>
  <si>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</si>
  <si>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</si>
  <si>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</si>
  <si>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</si>
  <si>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</si>
  <si>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</si>
  <si>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</si>
  <si>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</si>
  <si>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</si>
  <si>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</si>
  <si>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</si>
  <si>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</si>
  <si>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</si>
  <si>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</si>
  <si>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</si>
  <si>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</si>
  <si>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</si>
  <si>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</si>
  <si>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</si>
  <si>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</si>
  <si>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</si>
  <si>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</si>
  <si>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</si>
  <si>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</si>
  <si>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</si>
  <si>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</si>
  <si>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</si>
  <si>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</si>
  <si>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</si>
  <si>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</si>
  <si>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</si>
  <si>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</si>
  <si>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</si>
  <si>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</si>
  <si>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</si>
  <si>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</si>
  <si>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</si>
  <si>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</si>
  <si>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</si>
  <si>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</si>
  <si>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</si>
  <si>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</si>
  <si>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</si>
  <si>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</si>
  <si>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</si>
  <si>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</si>
  <si>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</si>
  <si>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</si>
  <si>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</si>
  <si>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</si>
  <si>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</si>
  <si>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</si>
  <si>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</si>
  <si>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</si>
  <si>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</si>
  <si>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</si>
  <si>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</si>
  <si>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</si>
  <si>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</si>
  <si>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</si>
  <si>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</si>
  <si>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</si>
  <si>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</si>
  <si>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</si>
  <si>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</si>
  <si>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</si>
  <si>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</si>
  <si>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</si>
  <si>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</si>
  <si>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</si>
  <si>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</si>
  <si>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</si>
  <si>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</si>
  <si>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</si>
  <si>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</si>
  <si>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</si>
  <si>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</si>
  <si>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</si>
  <si>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</si>
  <si>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</si>
  <si>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</si>
  <si>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</si>
  <si>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</si>
  <si>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</si>
  <si>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</si>
  <si>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</si>
  <si>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</si>
  <si>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</si>
  <si>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</si>
  <si>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</si>
  <si>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</si>
  <si>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</si>
  <si>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</si>
  <si>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</si>
  <si>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</si>
  <si>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</si>
  <si>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</si>
  <si>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</si>
  <si>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</si>
  <si>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</si>
  <si>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</si>
  <si>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</si>
  <si>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</si>
  <si>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</si>
  <si>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</si>
  <si>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</si>
  <si>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</si>
  <si>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</si>
  <si>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</si>
  <si>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</si>
  <si>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</si>
  <si>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</si>
  <si>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</si>
  <si>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</si>
  <si>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</si>
  <si>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</si>
  <si>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</si>
  <si>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</si>
  <si>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</si>
  <si>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</si>
  <si>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</si>
  <si>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</si>
  <si>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</si>
  <si>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</si>
  <si>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</si>
  <si>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</si>
  <si>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</si>
  <si>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</si>
  <si>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</si>
  <si>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</si>
  <si>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</si>
  <si>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</si>
  <si>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</si>
  <si>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</si>
  <si>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</si>
  <si>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</si>
  <si>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</si>
  <si>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</si>
  <si>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</si>
  <si>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</si>
  <si>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</si>
  <si>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</si>
  <si>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</si>
  <si>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</si>
  <si>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</si>
  <si>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</si>
  <si>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</si>
  <si>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</si>
  <si>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</si>
  <si>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</si>
  <si>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</si>
  <si>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</si>
  <si>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</si>
  <si>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</si>
  <si>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</si>
  <si>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</si>
  <si>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</si>
  <si>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</si>
  <si>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</si>
  <si>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</si>
  <si>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</si>
  <si>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</si>
  <si>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</si>
  <si>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</si>
  <si>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</si>
  <si>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</si>
  <si>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</si>
  <si>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</si>
  <si>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</si>
  <si>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</si>
  <si>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</si>
  <si>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</si>
  <si>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</si>
  <si>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</si>
  <si>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</si>
  <si>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</si>
  <si>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</si>
  <si>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</si>
  <si>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</si>
  <si>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</si>
  <si>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</si>
  <si>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</si>
  <si>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</si>
  <si>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</si>
  <si>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</si>
  <si>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</si>
  <si>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</si>
  <si>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</si>
  <si>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</si>
  <si>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</si>
  <si>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</si>
  <si>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</si>
  <si>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</si>
  <si>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</si>
  <si>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</si>
  <si>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</si>
  <si>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</si>
  <si>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</si>
  <si>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</si>
  <si>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</si>
  <si>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</si>
  <si>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</si>
  <si>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</si>
  <si>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</si>
  <si>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</si>
  <si>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</si>
  <si>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</si>
  <si>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</si>
  <si>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</si>
  <si>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</si>
  <si>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</si>
  <si>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</si>
  <si>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</si>
  <si>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</si>
  <si>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</si>
  <si>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</si>
  <si>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</si>
  <si>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</si>
  <si>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</si>
  <si>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</si>
  <si>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</si>
  <si>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</si>
  <si>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</si>
  <si>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</si>
  <si>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</si>
  <si>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</si>
  <si>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</si>
  <si>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</si>
  <si>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</si>
  <si>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</si>
  <si>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</si>
  <si>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</si>
  <si>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</si>
  <si>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</si>
  <si>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</si>
  <si>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</si>
  <si>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</si>
  <si>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</si>
  <si>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</si>
  <si>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</si>
  <si>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</si>
  <si>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</si>
  <si>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</si>
  <si>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</si>
  <si>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</si>
  <si>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</si>
  <si>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</si>
  <si>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</si>
  <si>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</si>
  <si>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</si>
  <si>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</si>
  <si>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</si>
  <si>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</si>
  <si>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</si>
  <si>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</si>
  <si>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</si>
  <si>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</si>
  <si>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</si>
  <si>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</si>
  <si>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</si>
  <si>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</si>
  <si>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</si>
  <si>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</si>
  <si>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</si>
  <si>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</si>
  <si>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</si>
  <si>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</si>
  <si>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</si>
  <si>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</si>
  <si>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</si>
  <si>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</si>
  <si>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</si>
  <si>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</si>
  <si>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</si>
  <si>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</si>
  <si>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</si>
  <si>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</si>
  <si>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</si>
  <si>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</si>
  <si>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</si>
  <si>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</si>
  <si>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</si>
  <si>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</si>
  <si>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</si>
  <si>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</si>
  <si>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</si>
  <si>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</si>
  <si>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</si>
  <si>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</si>
  <si>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</si>
  <si>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</si>
  <si>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</si>
  <si>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</si>
  <si>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</si>
  <si>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</si>
  <si>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</si>
  <si>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</si>
  <si>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</si>
  <si>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</si>
  <si>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</si>
  <si>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</si>
  <si>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</si>
  <si>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</si>
  <si>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</si>
  <si>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</si>
  <si>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</si>
  <si>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</si>
  <si>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</si>
  <si>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</si>
  <si>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</si>
  <si>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</si>
  <si>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</si>
  <si>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</si>
  <si>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</si>
  <si>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</si>
  <si>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</si>
  <si>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</si>
  <si>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</si>
  <si>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</si>
  <si>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</si>
  <si>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</si>
  <si>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</si>
  <si>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</si>
  <si>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</si>
  <si>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</si>
  <si>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</si>
  <si>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</si>
  <si>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</si>
  <si>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</si>
  <si>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</si>
  <si>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</si>
  <si>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</si>
  <si>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</si>
  <si>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</si>
  <si>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</si>
  <si>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</si>
  <si>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</si>
  <si>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</si>
  <si>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</si>
  <si>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</si>
  <si>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</si>
  <si>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</si>
  <si>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</si>
  <si>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</si>
  <si>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</si>
  <si>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</si>
  <si>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</si>
  <si>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</si>
  <si>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</si>
  <si>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</si>
  <si>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</si>
  <si>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</si>
  <si>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</si>
  <si>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</si>
  <si>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</si>
  <si>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</si>
  <si>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</si>
  <si>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</si>
  <si>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</si>
  <si>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</si>
  <si>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</si>
  <si>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</si>
  <si>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</si>
  <si>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</si>
  <si>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</si>
  <si>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</si>
  <si>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</si>
  <si>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</si>
  <si>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</si>
  <si>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</si>
  <si>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</si>
  <si>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</si>
  <si>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</si>
  <si>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</si>
  <si>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</si>
  <si>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</si>
  <si>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</si>
  <si>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</si>
  <si>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</si>
  <si>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</si>
  <si>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</si>
  <si>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</si>
  <si>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</si>
  <si>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</si>
  <si>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</si>
  <si>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</si>
  <si>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</si>
  <si>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</si>
  <si>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</si>
  <si>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</si>
  <si>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</si>
  <si>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</si>
  <si>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</si>
  <si>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</si>
  <si>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</si>
  <si>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</si>
  <si>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</si>
  <si>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</si>
  <si>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</si>
  <si>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</si>
  <si>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</si>
  <si>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</si>
  <si>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</si>
  <si>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</si>
  <si>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</si>
  <si>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</si>
  <si>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</si>
  <si>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</si>
  <si>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</si>
  <si>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</si>
  <si>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</si>
  <si>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</si>
  <si>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</si>
  <si>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</si>
  <si>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</si>
  <si>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</si>
  <si>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</si>
  <si>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</si>
  <si>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</si>
  <si>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</si>
  <si>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</si>
  <si>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</si>
  <si>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</si>
  <si>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</si>
  <si>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</si>
  <si>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</si>
  <si>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</si>
  <si>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</si>
  <si>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</si>
  <si>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</si>
  <si>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</si>
  <si>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</si>
  <si>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</si>
  <si>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</si>
  <si>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</si>
  <si>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</si>
  <si>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</si>
  <si>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</si>
  <si>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</si>
  <si>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</si>
  <si>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</si>
  <si>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</si>
  <si>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</si>
  <si>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</si>
  <si>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</si>
  <si>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</si>
  <si>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</si>
  <si>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</si>
  <si>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</si>
  <si>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</si>
  <si>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</si>
  <si>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</si>
  <si>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</si>
  <si>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</si>
  <si>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</si>
  <si>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</si>
  <si>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</si>
  <si>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</si>
  <si>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</si>
  <si>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</si>
  <si>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</si>
  <si>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</si>
  <si>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</si>
  <si>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</si>
  <si>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</si>
  <si>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</si>
  <si>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</si>
  <si>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</si>
  <si>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</si>
  <si>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</si>
  <si>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</si>
  <si>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</si>
  <si>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</si>
  <si>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</si>
  <si>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</si>
  <si>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</si>
  <si>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</si>
  <si>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</si>
  <si>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</si>
  <si>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</si>
  <si>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</si>
  <si>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</si>
  <si>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</si>
  <si>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</si>
  <si>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</si>
  <si>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</si>
  <si>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</si>
  <si>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</si>
  <si>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</si>
  <si>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</si>
  <si>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</si>
  <si>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</si>
  <si>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</si>
  <si>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</si>
  <si>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</si>
  <si>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</si>
  <si>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</si>
  <si>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</si>
  <si>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</si>
  <si>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</si>
  <si>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</si>
  <si>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</si>
  <si>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</si>
  <si>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</si>
  <si>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</si>
  <si>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</si>
  <si>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</si>
  <si>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</si>
  <si>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</si>
  <si>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</si>
  <si>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</si>
  <si>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</si>
  <si>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</si>
  <si>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</si>
  <si>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</si>
  <si>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</si>
  <si>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</si>
  <si>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</si>
  <si>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</si>
  <si>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</si>
  <si>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</si>
  <si>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</si>
  <si>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</si>
  <si>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</si>
  <si>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</si>
  <si>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</si>
  <si>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</si>
  <si>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</si>
  <si>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</si>
  <si>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</si>
  <si>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</si>
  <si>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</si>
  <si>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</si>
  <si>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</si>
  <si>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</si>
  <si>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</si>
  <si>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</si>
  <si>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</si>
  <si>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</si>
  <si>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</si>
  <si>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</si>
  <si>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</si>
  <si>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</si>
  <si>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</si>
  <si>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</si>
  <si>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</si>
  <si>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</si>
  <si>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</si>
  <si>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</si>
  <si>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</si>
  <si>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</si>
  <si>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</si>
  <si>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</si>
  <si>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</si>
  <si>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</si>
  <si>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</si>
  <si>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</si>
  <si>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</si>
  <si>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</si>
  <si>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</si>
  <si>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</si>
  <si>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</si>
  <si>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</si>
  <si>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</si>
  <si>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</si>
  <si>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</si>
  <si>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</si>
  <si>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</si>
  <si>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</si>
  <si>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</si>
  <si>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</si>
  <si>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</si>
  <si>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</si>
  <si>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</si>
  <si>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</si>
  <si>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</si>
  <si>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</si>
  <si>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</si>
  <si>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</si>
  <si>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</si>
  <si>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</si>
  <si>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</si>
  <si>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</si>
  <si>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</si>
  <si>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</si>
  <si>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</si>
  <si>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</si>
  <si>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</si>
  <si>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</si>
  <si>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</si>
  <si>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</si>
  <si>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</si>
  <si>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</si>
  <si>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</si>
  <si>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</si>
  <si>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</si>
  <si>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</si>
  <si>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</si>
  <si>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</si>
  <si>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</si>
  <si>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</si>
  <si>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</si>
  <si>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</si>
  <si>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</si>
  <si>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</si>
  <si>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</si>
  <si>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</si>
  <si>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</si>
  <si>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</si>
  <si>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</si>
  <si>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</si>
  <si>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</si>
  <si>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</si>
  <si>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</si>
  <si>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</si>
  <si>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</si>
  <si>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</si>
  <si>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</si>
  <si>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</si>
  <si>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</si>
  <si>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</si>
  <si>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</si>
  <si>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</si>
  <si>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</si>
  <si>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</si>
  <si>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</si>
  <si>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</si>
  <si>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</si>
  <si>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</si>
  <si>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</si>
  <si>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</si>
  <si>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</si>
  <si>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</si>
  <si>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</si>
  <si>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</si>
  <si>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</si>
  <si>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</si>
  <si>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</si>
  <si>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</si>
  <si>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</si>
  <si>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</si>
  <si>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</si>
  <si>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</si>
  <si>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</si>
  <si>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</si>
  <si>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</si>
  <si>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</si>
  <si>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</si>
  <si>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</si>
  <si>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</si>
  <si>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</si>
  <si>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</si>
  <si>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</si>
  <si>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</si>
  <si>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</si>
  <si>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</si>
  <si>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</si>
  <si>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</si>
  <si>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</si>
  <si>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</si>
  <si>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</si>
  <si>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</si>
  <si>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</si>
  <si>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</si>
  <si>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</si>
  <si>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</si>
  <si>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</si>
  <si>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</si>
  <si>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</si>
  <si>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</si>
  <si>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</si>
  <si>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</si>
  <si>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</si>
  <si>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</si>
  <si>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</si>
  <si>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</si>
  <si>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</si>
  <si>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</si>
  <si>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</si>
  <si>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</si>
  <si>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</si>
  <si>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</si>
  <si>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</si>
  <si>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</si>
  <si>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</si>
  <si>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</si>
  <si>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</si>
  <si>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</si>
  <si>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</si>
  <si>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</si>
  <si>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</si>
  <si>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</si>
  <si>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</si>
  <si>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</si>
  <si>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</si>
  <si>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</si>
  <si>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</si>
  <si>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</si>
  <si>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</si>
  <si>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</si>
  <si>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</si>
  <si>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</si>
  <si>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</si>
  <si>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</si>
  <si>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</si>
  <si>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</si>
  <si>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</si>
  <si>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</si>
  <si>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</si>
  <si>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</si>
  <si>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</si>
  <si>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</si>
  <si>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</si>
  <si>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</si>
  <si>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</si>
  <si>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</si>
  <si>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</si>
  <si>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</si>
  <si>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</si>
  <si>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</si>
  <si>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</si>
  <si>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</si>
  <si>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</si>
  <si>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</si>
  <si>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</si>
  <si>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</si>
  <si>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</si>
  <si>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</si>
  <si>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</si>
  <si>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</si>
  <si>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</si>
  <si>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</si>
  <si>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</si>
  <si>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</si>
  <si>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</si>
  <si>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</si>
  <si>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</si>
  <si>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</si>
  <si>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</si>
  <si>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</si>
  <si>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</si>
  <si>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</si>
  <si>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</si>
  <si>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</si>
  <si>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</si>
  <si>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</si>
  <si>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</si>
  <si>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</si>
  <si>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</si>
  <si>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</si>
  <si>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</si>
  <si>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</si>
  <si>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</si>
  <si>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</si>
  <si>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</si>
  <si>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</si>
  <si>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</si>
  <si>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</si>
  <si>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</si>
  <si>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</si>
  <si>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</si>
  <si>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</si>
  <si>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</si>
  <si>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</si>
  <si>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</si>
  <si>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</si>
  <si>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</si>
  <si>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</si>
  <si>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</si>
  <si>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</si>
  <si>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</si>
  <si>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</si>
  <si>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</si>
  <si>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</si>
  <si>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</si>
  <si>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</si>
  <si>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</si>
  <si>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</si>
  <si>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</si>
  <si>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</si>
  <si>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</si>
  <si>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</si>
  <si>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</si>
  <si>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</si>
  <si>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</si>
  <si>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</si>
  <si>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</si>
  <si>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</si>
  <si>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</si>
  <si>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</si>
  <si>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</si>
  <si>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</si>
  <si>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</si>
  <si>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</si>
  <si>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</si>
  <si>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</si>
  <si>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</si>
  <si>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</si>
  <si>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</si>
  <si>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</si>
  <si>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</si>
  <si>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</si>
  <si>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</si>
  <si>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</si>
  <si>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</si>
  <si>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</si>
  <si>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</si>
  <si>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</si>
  <si>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</si>
  <si>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</si>
  <si>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</si>
  <si>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</si>
  <si>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</si>
  <si>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</si>
  <si>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</si>
  <si>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</si>
  <si>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</si>
  <si>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</si>
  <si>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</si>
  <si>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</si>
  <si>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</si>
  <si>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</si>
  <si>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</si>
  <si>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</si>
  <si>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</si>
  <si>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</si>
  <si>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</si>
  <si>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</si>
  <si>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</si>
  <si>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</si>
  <si>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</si>
  <si>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</si>
  <si>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</si>
  <si>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</si>
  <si>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</si>
  <si>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</si>
  <si>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</si>
  <si>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</si>
  <si>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</si>
  <si>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</si>
  <si>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</si>
  <si>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</si>
  <si>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</si>
  <si>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</si>
  <si>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</si>
  <si>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</si>
  <si>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</si>
  <si>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</si>
  <si>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</si>
  <si>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</si>
  <si>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</si>
  <si>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</si>
  <si>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</si>
  <si>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</si>
  <si>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</si>
  <si>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</si>
  <si>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</si>
  <si>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</si>
  <si>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</si>
  <si>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</si>
  <si>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</si>
  <si>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</si>
  <si>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</si>
  <si>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</si>
  <si>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</si>
  <si>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</si>
  <si>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</si>
  <si>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</si>
  <si>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</si>
  <si>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</si>
  <si>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</si>
  <si>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</si>
  <si>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</si>
  <si>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</si>
  <si>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</si>
  <si>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</si>
  <si>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</si>
  <si>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</si>
  <si>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</si>
  <si>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</si>
  <si>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</si>
  <si>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</si>
  <si>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</si>
  <si>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</si>
  <si>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</si>
  <si>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</si>
  <si>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</si>
  <si>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</si>
  <si>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</si>
  <si>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</si>
  <si>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</si>
  <si>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</si>
  <si>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</si>
  <si>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</si>
  <si>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</si>
  <si>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</si>
  <si>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</si>
  <si>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</si>
  <si>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</si>
  <si>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</si>
  <si>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</si>
  <si>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</si>
  <si>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</si>
  <si>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</si>
  <si>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</si>
  <si>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</si>
  <si>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</si>
  <si>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</si>
  <si>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</si>
  <si>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</si>
  <si>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</si>
  <si>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</si>
  <si>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</si>
  <si>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</si>
  <si>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</si>
  <si>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</si>
  <si>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</si>
  <si>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</si>
  <si>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</si>
  <si>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</si>
  <si>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</si>
  <si>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</si>
  <si>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</si>
  <si>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</si>
  <si>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</si>
  <si>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</si>
  <si>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</si>
  <si>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</si>
  <si>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</si>
  <si>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</si>
  <si>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</si>
  <si>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</si>
  <si>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</si>
  <si>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</si>
  <si>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</si>
  <si>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</si>
  <si>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</si>
  <si>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</si>
  <si>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</si>
  <si>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</si>
  <si>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</si>
  <si>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</si>
  <si>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</si>
  <si>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</si>
  <si>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</si>
  <si>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</si>
  <si>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</si>
  <si>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</si>
  <si>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</si>
  <si>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</si>
  <si>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</si>
  <si>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</si>
  <si>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</si>
  <si>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</si>
  <si>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</si>
  <si>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</si>
  <si>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</si>
  <si>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</si>
  <si>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</si>
  <si>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</si>
  <si>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</si>
  <si>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</si>
  <si>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</si>
  <si>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</si>
  <si>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</si>
  <si>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</si>
  <si>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</si>
  <si>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</si>
  <si>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</si>
  <si>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</si>
  <si>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</si>
  <si>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</si>
  <si>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</si>
  <si>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</si>
  <si>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</si>
  <si>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</si>
  <si>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</si>
  <si>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</si>
  <si>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</si>
  <si>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</si>
  <si>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</si>
  <si>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</si>
  <si>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</si>
  <si>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</si>
  <si>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</si>
  <si>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</si>
  <si>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</si>
  <si>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</si>
  <si>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</si>
  <si>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</si>
  <si>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</si>
  <si>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</si>
  <si>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</si>
  <si>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</si>
  <si>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</si>
  <si>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</si>
  <si>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</si>
  <si>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</si>
  <si>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</si>
  <si>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</si>
  <si>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</si>
  <si>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</si>
  <si>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</si>
  <si>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</si>
  <si>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</si>
  <si>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</si>
  <si>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</si>
  <si>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</si>
  <si>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</si>
  <si>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</si>
  <si>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</si>
  <si>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</si>
  <si>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</si>
  <si>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</si>
  <si>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</si>
  <si>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</si>
  <si>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</si>
  <si>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</si>
  <si>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</si>
  <si>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</si>
  <si>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</si>
  <si>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</si>
  <si>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</si>
  <si>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</si>
  <si>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</si>
  <si>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</si>
  <si>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</si>
  <si>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</si>
  <si>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</si>
  <si>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</si>
  <si>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</si>
  <si>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</si>
  <si>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</si>
  <si>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</si>
  <si>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</si>
  <si>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</si>
  <si>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</si>
  <si>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</si>
  <si>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</si>
  <si>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</si>
  <si>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</si>
  <si>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</si>
  <si>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</si>
  <si>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</si>
  <si>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</si>
  <si>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</si>
  <si>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</si>
  <si>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</si>
  <si>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</si>
  <si>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</si>
  <si>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</si>
  <si>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</si>
  <si>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</si>
  <si>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</si>
  <si>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</si>
  <si>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</si>
  <si>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</si>
  <si>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</si>
  <si>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</si>
  <si>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</si>
  <si>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</si>
  <si>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</si>
  <si>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</si>
  <si>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</si>
  <si>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</si>
  <si>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</si>
  <si>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</si>
  <si>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</si>
  <si>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</si>
  <si>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</si>
  <si>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</si>
  <si>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</si>
  <si>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</si>
  <si>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</si>
  <si>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</si>
  <si>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</si>
  <si>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</si>
  <si>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</si>
  <si>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</si>
  <si>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</si>
  <si>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</si>
  <si>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</si>
  <si>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</si>
  <si>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</si>
  <si>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</si>
  <si>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</si>
  <si>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</si>
  <si>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</si>
  <si>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</si>
  <si>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</si>
  <si>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</si>
  <si>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</si>
  <si>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</si>
  <si>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</si>
  <si>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</si>
  <si>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</si>
  <si>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</si>
  <si>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</si>
  <si>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</si>
  <si>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</si>
  <si>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</si>
  <si>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</si>
  <si>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</si>
  <si>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</si>
  <si>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</si>
  <si>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</si>
  <si>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</si>
  <si>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</si>
  <si>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</si>
  <si>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</si>
  <si>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</si>
  <si>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</si>
  <si>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</si>
  <si>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</si>
  <si>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</si>
  <si>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</si>
  <si>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</si>
  <si>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</si>
  <si>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</si>
  <si>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</si>
  <si>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</si>
  <si>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</si>
  <si>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</si>
  <si>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</si>
  <si>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</si>
  <si>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</si>
  <si>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</si>
  <si>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</si>
  <si>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</si>
  <si>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</si>
  <si>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</si>
  <si>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</si>
  <si>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</si>
  <si>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</si>
  <si>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</si>
  <si>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</si>
  <si>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</si>
  <si>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</si>
  <si>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</si>
  <si>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</si>
  <si>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</si>
  <si>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</si>
  <si>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</si>
  <si>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</si>
  <si>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</si>
  <si>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</si>
  <si>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</si>
  <si>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</si>
  <si>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</si>
  <si>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</si>
  <si>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</si>
  <si>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</si>
  <si>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</si>
  <si>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</si>
  <si>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</si>
  <si>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</si>
  <si>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</si>
  <si>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</si>
  <si>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</si>
  <si>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</si>
  <si>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</si>
  <si>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</si>
  <si>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</si>
  <si>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</si>
  <si>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</si>
  <si>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</si>
  <si>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</si>
  <si>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</si>
  <si>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</si>
  <si>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</si>
  <si>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</si>
  <si>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</si>
  <si>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</si>
  <si>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</si>
  <si>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</si>
  <si>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</si>
  <si>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</si>
  <si>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</si>
  <si>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</si>
  <si>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</si>
  <si>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</si>
  <si>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</si>
  <si>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</si>
  <si>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</si>
  <si>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</si>
  <si>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</si>
  <si>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</si>
  <si>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</si>
  <si>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</si>
  <si>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</si>
  <si>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</si>
  <si>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</si>
  <si>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</si>
  <si>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</si>
  <si>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</si>
  <si>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</si>
  <si>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</si>
  <si>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</si>
  <si>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</si>
  <si>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</si>
  <si>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</si>
  <si>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</si>
  <si>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</si>
  <si>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</si>
  <si>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</si>
  <si>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</si>
  <si>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</si>
  <si>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</si>
  <si>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</si>
  <si>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</si>
  <si>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</si>
  <si>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</si>
  <si>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</si>
  <si>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</si>
  <si>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</si>
  <si>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</si>
  <si>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</si>
  <si>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</si>
  <si>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</si>
  <si>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</si>
  <si>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</si>
  <si>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</si>
  <si>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</si>
  <si>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</si>
  <si>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</si>
  <si>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</si>
  <si>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</si>
  <si>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</si>
  <si>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</si>
  <si>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</si>
  <si>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</si>
  <si>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</si>
  <si>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</si>
  <si>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</si>
  <si>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</si>
  <si>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</si>
  <si>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</si>
  <si>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</si>
  <si>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</si>
  <si>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</si>
  <si>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</si>
  <si>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</si>
  <si>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</si>
  <si>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</si>
  <si>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</si>
  <si>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</si>
  <si>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</si>
  <si>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</si>
  <si>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</si>
  <si>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</si>
  <si>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</si>
  <si>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</si>
  <si>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</si>
  <si>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</si>
  <si>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</si>
  <si>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</si>
  <si>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</si>
  <si>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</si>
  <si>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</si>
  <si>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</si>
  <si>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</si>
  <si>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</si>
  <si>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</si>
  <si>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</si>
  <si>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</si>
  <si>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</si>
  <si>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</si>
  <si>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</si>
  <si>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</si>
  <si>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</si>
  <si>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</si>
  <si>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</si>
  <si>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</si>
  <si>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</si>
  <si>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</si>
  <si>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</si>
  <si>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</si>
  <si>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</si>
  <si>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</si>
  <si>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</si>
  <si>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</si>
  <si>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</si>
  <si>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</si>
  <si>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</si>
  <si>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</si>
  <si>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</si>
  <si>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</si>
  <si>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</si>
  <si>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</si>
  <si>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</si>
  <si>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</si>
  <si>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</si>
  <si>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</si>
  <si>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</si>
  <si>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</si>
  <si>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</si>
  <si>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</si>
  <si>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</si>
  <si>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</si>
  <si>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</si>
  <si>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</si>
  <si>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</si>
  <si>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</si>
  <si>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</si>
  <si>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</si>
  <si>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</si>
  <si>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</si>
  <si>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</si>
  <si>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</si>
  <si>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</si>
  <si>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</si>
  <si>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</si>
  <si>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</si>
  <si>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</si>
  <si>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</si>
  <si>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</si>
  <si>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</si>
  <si>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</si>
  <si>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</si>
  <si>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</si>
  <si>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</si>
  <si>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</si>
  <si>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</si>
  <si>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</si>
  <si>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</si>
  <si>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</si>
  <si>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</si>
  <si>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</si>
  <si>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</si>
  <si>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</si>
  <si>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</si>
  <si>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</si>
  <si>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</si>
  <si>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</si>
  <si>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</si>
  <si>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</si>
  <si>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</si>
  <si>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</si>
  <si>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</si>
  <si>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</si>
  <si>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</si>
  <si>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</si>
  <si>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</si>
  <si>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</si>
  <si>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</si>
  <si>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</si>
  <si>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</si>
  <si>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</si>
  <si>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</si>
  <si>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</si>
  <si>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</si>
  <si>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</si>
  <si>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</si>
  <si>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</si>
  <si>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</si>
  <si>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</si>
  <si>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</si>
  <si>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</si>
  <si>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</si>
  <si>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</si>
  <si>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</si>
  <si>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</si>
  <si>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</si>
  <si>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</si>
  <si>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</si>
  <si>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</si>
  <si>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</si>
  <si>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</si>
  <si>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</si>
  <si>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</si>
  <si>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</si>
  <si>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</si>
  <si>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</si>
  <si>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</si>
  <si>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</si>
  <si>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</si>
  <si>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</si>
  <si>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</si>
  <si>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</si>
  <si>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</si>
  <si>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</si>
  <si>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</si>
  <si>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</si>
  <si>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</si>
  <si>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</si>
  <si>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</si>
  <si>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</si>
  <si>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</si>
  <si>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</si>
  <si>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</si>
  <si>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</si>
  <si>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</si>
  <si>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</si>
  <si>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</si>
  <si>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</si>
  <si>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</si>
  <si>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</si>
  <si>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</si>
  <si>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</si>
  <si>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</si>
  <si>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</si>
  <si>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</si>
  <si>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</si>
  <si>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</si>
  <si>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</si>
  <si>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</si>
  <si>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</si>
  <si>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</si>
  <si>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</si>
  <si>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</si>
  <si>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</si>
  <si>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</si>
  <si>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</si>
  <si>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</si>
  <si>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</si>
  <si>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</si>
  <si>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</si>
  <si>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</si>
  <si>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</si>
  <si>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</si>
  <si>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</si>
  <si>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</si>
  <si>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</si>
  <si>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</si>
  <si>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</si>
  <si>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</si>
  <si>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</si>
  <si>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</si>
  <si>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</si>
  <si>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</si>
  <si>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</si>
  <si>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</si>
  <si>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</si>
  <si>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</si>
  <si>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</si>
  <si>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</si>
  <si>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</si>
  <si>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</si>
  <si>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</si>
  <si>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</si>
  <si>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</si>
  <si>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</si>
  <si>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</si>
  <si>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</si>
  <si>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</si>
  <si>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</si>
  <si>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</si>
  <si>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</si>
  <si>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</si>
  <si>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</si>
  <si>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</si>
  <si>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</si>
  <si>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</si>
  <si>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</si>
  <si>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</si>
  <si>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</si>
  <si>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</si>
  <si>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</si>
  <si>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</si>
  <si>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</si>
  <si>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</si>
  <si>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</si>
  <si>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</si>
  <si>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</si>
  <si>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</si>
  <si>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</si>
  <si>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</si>
  <si>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</si>
  <si>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</si>
  <si>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</si>
  <si>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</si>
  <si>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</si>
  <si>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</si>
  <si>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</si>
  <si>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</si>
  <si>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</si>
  <si>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</si>
  <si>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</si>
  <si>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</si>
  <si>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</si>
  <si>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</si>
  <si>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</si>
  <si>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</si>
  <si>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</si>
  <si>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</si>
  <si>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</si>
  <si>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</si>
  <si>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</si>
  <si>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</si>
  <si>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</si>
  <si>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</si>
  <si>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</si>
  <si>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</si>
  <si>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</si>
  <si>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</si>
  <si>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</si>
  <si>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</si>
  <si>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</si>
  <si>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</si>
  <si>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</si>
  <si>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</si>
  <si>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</si>
  <si>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</si>
  <si>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</si>
  <si>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</si>
  <si>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</si>
  <si>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</si>
  <si>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</si>
  <si>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</si>
  <si>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</si>
  <si>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</si>
  <si>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</si>
  <si>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</si>
  <si>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</si>
  <si>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</si>
  <si>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</si>
  <si>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</si>
  <si>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</si>
  <si>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</si>
  <si>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</si>
  <si>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</si>
  <si>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</si>
  <si>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</si>
  <si>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</si>
  <si>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</si>
  <si>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</si>
  <si>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</si>
  <si>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</si>
  <si>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</si>
  <si>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</si>
  <si>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</si>
  <si>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</si>
  <si>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</si>
  <si>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</si>
  <si>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</si>
  <si>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</si>
  <si>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</si>
  <si>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</si>
  <si>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</si>
  <si>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</si>
  <si>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</si>
  <si>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</si>
  <si>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</si>
  <si>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</si>
  <si>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</si>
  <si>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</si>
  <si>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</si>
  <si>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</si>
  <si>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</si>
  <si>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</si>
  <si>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</si>
  <si>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</si>
  <si>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</si>
  <si>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</si>
  <si>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</si>
  <si>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</si>
  <si>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</si>
  <si>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</si>
  <si>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</si>
  <si>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</si>
  <si>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</si>
  <si>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</si>
  <si>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</si>
  <si>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</si>
  <si>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</si>
  <si>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</si>
  <si>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</si>
  <si>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</si>
  <si>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</si>
  <si>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</si>
  <si>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</si>
  <si>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</si>
  <si>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</si>
  <si>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</si>
  <si>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</si>
  <si>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</si>
  <si>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</si>
  <si>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</si>
  <si>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</si>
  <si>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</si>
  <si>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</si>
  <si>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</si>
  <si>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</si>
  <si>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</si>
  <si>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</si>
  <si>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</si>
  <si>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</si>
  <si>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</si>
  <si>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</si>
  <si>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</si>
  <si>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</si>
  <si>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</si>
  <si>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</si>
  <si>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</si>
  <si>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</si>
  <si>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</si>
  <si>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</si>
  <si>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</si>
  <si>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</si>
  <si>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</si>
  <si>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</si>
  <si>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</si>
  <si>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</si>
  <si>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</si>
  <si>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</si>
  <si>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</si>
  <si>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</si>
  <si>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</si>
  <si>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</si>
  <si>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</si>
  <si>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</si>
  <si>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</si>
  <si>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</si>
  <si>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</si>
  <si>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</si>
  <si>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</si>
  <si>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</si>
  <si>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</si>
  <si>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</si>
  <si>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</si>
  <si>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</si>
  <si>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</si>
  <si>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</si>
  <si>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</si>
  <si>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</si>
  <si>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</si>
  <si>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</si>
  <si>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</si>
  <si>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</si>
  <si>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</si>
  <si>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</si>
  <si>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</si>
  <si>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</si>
  <si>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</si>
  <si>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</si>
  <si>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</si>
  <si>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</si>
  <si>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</si>
  <si>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</si>
  <si>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</si>
  <si>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</si>
  <si>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</si>
  <si>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</si>
  <si>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</si>
  <si>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</si>
  <si>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</si>
  <si>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</si>
  <si>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</si>
  <si>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</si>
  <si>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</si>
  <si>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</si>
  <si>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</si>
  <si>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</si>
  <si>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</si>
  <si>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</si>
  <si>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</si>
  <si>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</si>
  <si>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</si>
  <si>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</si>
  <si>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</si>
  <si>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</si>
  <si>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</si>
  <si>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</si>
  <si>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</si>
  <si>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</si>
  <si>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</si>
  <si>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</si>
  <si>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</si>
  <si>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</si>
  <si>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</si>
  <si>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</si>
  <si>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</si>
  <si>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</si>
  <si>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</si>
  <si>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</si>
  <si>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</si>
  <si>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</si>
  <si>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</si>
  <si>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</si>
  <si>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</si>
  <si>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</si>
  <si>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</si>
  <si>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</si>
  <si>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</si>
  <si>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</si>
  <si>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</si>
  <si>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</si>
  <si>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</si>
  <si>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</si>
  <si>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</si>
  <si>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</si>
  <si>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</si>
  <si>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</si>
  <si>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</si>
  <si>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</si>
  <si>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</si>
  <si>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</si>
  <si>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</si>
  <si>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</si>
  <si>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</si>
  <si>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</si>
  <si>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</si>
  <si>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</si>
  <si>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</si>
  <si>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</si>
  <si>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</si>
  <si>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</si>
  <si>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</si>
  <si>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</si>
  <si>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</si>
  <si>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</si>
  <si>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</si>
  <si>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</si>
  <si>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</si>
  <si>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</si>
  <si>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</si>
  <si>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</si>
  <si>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</si>
  <si>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</si>
  <si>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</si>
  <si>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</si>
  <si>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</si>
  <si>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</si>
  <si>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</si>
  <si>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</si>
  <si>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</si>
  <si>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</si>
  <si>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</si>
  <si>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</si>
  <si>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</si>
  <si>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</si>
  <si>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</si>
  <si>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</si>
  <si>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</si>
  <si>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</si>
  <si>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</si>
  <si>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</si>
  <si>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</si>
  <si>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</si>
  <si>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</si>
  <si>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</si>
  <si>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</si>
  <si>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</si>
  <si>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</si>
  <si>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</si>
  <si>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</si>
  <si>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</si>
  <si>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</si>
  <si>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</si>
  <si>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</si>
  <si>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</si>
  <si>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</si>
  <si>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</si>
  <si>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</si>
  <si>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</si>
  <si>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</si>
  <si>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</si>
  <si>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</si>
  <si>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</si>
  <si>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</si>
  <si>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</si>
  <si>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</si>
  <si>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</si>
  <si>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</si>
  <si>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</si>
  <si>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</si>
  <si>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</si>
  <si>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</si>
  <si>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</si>
  <si>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</si>
  <si>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</si>
  <si>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</si>
  <si>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</si>
  <si>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</si>
  <si>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</si>
  <si>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</si>
  <si>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</si>
  <si>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</si>
  <si>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</si>
  <si>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</si>
  <si>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</si>
  <si>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</si>
  <si>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</si>
  <si>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</si>
  <si>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</si>
  <si>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</si>
  <si>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</si>
  <si>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</si>
  <si>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</si>
  <si>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</si>
  <si>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</si>
  <si>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</si>
  <si>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</si>
  <si>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</si>
  <si>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</si>
  <si>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</si>
  <si>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</si>
  <si>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</si>
  <si>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</si>
  <si>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</si>
  <si>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</si>
  <si>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</si>
  <si>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</si>
  <si>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</si>
  <si>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</si>
  <si>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</si>
  <si>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</si>
  <si>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</si>
  <si>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</si>
  <si>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</si>
  <si>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</si>
  <si>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</si>
  <si>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</si>
  <si>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</si>
  <si>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</si>
  <si>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</si>
  <si>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</si>
  <si>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</si>
  <si>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</si>
  <si>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</si>
  <si>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</si>
  <si>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</si>
  <si>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</si>
  <si>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</si>
  <si>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</si>
  <si>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</si>
  <si>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</si>
  <si>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</si>
  <si>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</si>
  <si>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</si>
  <si>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</si>
  <si>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</si>
  <si>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</si>
  <si>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</si>
  <si>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</si>
  <si>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</si>
  <si>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</si>
  <si>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</si>
  <si>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</si>
  <si>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</si>
  <si>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</si>
  <si>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</si>
  <si>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</si>
  <si>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</si>
  <si>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</si>
  <si>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</si>
  <si>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</si>
  <si>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</si>
  <si>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</si>
  <si>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</si>
  <si>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</si>
  <si>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</si>
  <si>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</si>
  <si>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</si>
  <si>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</si>
  <si>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</si>
  <si>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</si>
  <si>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</si>
  <si>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</si>
  <si>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</si>
  <si>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</si>
  <si>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</si>
  <si>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</si>
  <si>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</si>
  <si>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</si>
  <si>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</si>
  <si>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</si>
  <si>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</si>
  <si>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</si>
  <si>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</si>
  <si>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</si>
  <si>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</si>
  <si>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</si>
  <si>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</si>
  <si>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</si>
  <si>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</si>
  <si>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</si>
  <si>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</si>
  <si>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</si>
  <si>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</si>
  <si>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</si>
  <si>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</si>
  <si>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</si>
  <si>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</si>
  <si>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</si>
  <si>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</si>
  <si>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</si>
  <si>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</si>
  <si>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</si>
  <si>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</si>
  <si>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</si>
  <si>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</si>
  <si>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</si>
  <si>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</si>
  <si>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</si>
  <si>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</si>
  <si>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</si>
  <si>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</si>
  <si>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</si>
  <si>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</si>
  <si>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</si>
  <si>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</si>
  <si>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</si>
  <si>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</si>
  <si>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</si>
  <si>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</si>
  <si>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</si>
  <si>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</si>
  <si>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</si>
  <si>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</si>
  <si>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</si>
  <si>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</si>
  <si>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</si>
  <si>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</si>
  <si>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</si>
  <si>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</si>
  <si>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</si>
  <si>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</si>
  <si>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</si>
  <si>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</si>
  <si>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</si>
  <si>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</si>
  <si>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</si>
  <si>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</si>
  <si>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</si>
  <si>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</si>
  <si>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</si>
  <si>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</si>
  <si>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</si>
  <si>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</si>
  <si>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</si>
  <si>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</si>
  <si>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</si>
  <si>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</si>
  <si>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</si>
  <si>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</si>
  <si>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</si>
  <si>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</si>
  <si>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</si>
  <si>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</si>
  <si>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</si>
  <si>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</si>
  <si>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</si>
  <si>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</si>
  <si>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</si>
  <si>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</si>
  <si>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</si>
  <si>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</si>
  <si>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</si>
  <si>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</si>
  <si>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</si>
  <si>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</si>
  <si>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</si>
  <si>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</si>
  <si>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</si>
  <si>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</si>
  <si>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</si>
  <si>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</si>
  <si>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</si>
  <si>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</si>
  <si>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</si>
  <si>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</si>
  <si>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</si>
  <si>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</si>
  <si>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</si>
  <si>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</si>
  <si>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</si>
  <si>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</si>
  <si>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</si>
  <si>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</si>
  <si>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</si>
  <si>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</si>
  <si>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</si>
  <si>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</si>
  <si>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</si>
  <si>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</si>
  <si>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</si>
  <si>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</si>
  <si>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</si>
  <si>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</si>
  <si>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</si>
  <si>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</si>
  <si>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</si>
  <si>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</si>
  <si>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</si>
  <si>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</si>
  <si>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</si>
  <si>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</si>
  <si>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</si>
  <si>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</si>
  <si>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</si>
  <si>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</si>
  <si>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</si>
  <si>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</si>
  <si>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</si>
  <si>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</si>
  <si>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</si>
  <si>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</si>
  <si>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</si>
  <si>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</si>
  <si>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</si>
  <si>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</si>
  <si>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</si>
  <si>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</si>
  <si>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</si>
  <si>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</si>
  <si>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</si>
  <si>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</si>
  <si>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</si>
  <si>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</si>
  <si>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</si>
  <si>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</si>
  <si>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</si>
  <si>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</si>
  <si>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</si>
  <si>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</si>
  <si>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</si>
  <si>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</si>
  <si>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</si>
  <si>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</si>
  <si>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</si>
  <si>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</si>
  <si>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</si>
  <si>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</si>
  <si>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</si>
  <si>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</si>
  <si>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</si>
  <si>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</si>
  <si>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</si>
  <si>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</si>
  <si>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</si>
  <si>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</si>
  <si>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</si>
  <si>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</si>
  <si>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</si>
  <si>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</si>
  <si>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</si>
  <si>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</si>
  <si>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</si>
  <si>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</si>
  <si>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</si>
  <si>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</si>
  <si>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</si>
  <si>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</si>
  <si>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</si>
  <si>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</si>
  <si>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</si>
  <si>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</si>
  <si>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</si>
  <si>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</si>
  <si>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</si>
  <si>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</si>
  <si>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</si>
  <si>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</si>
  <si>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</si>
  <si>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</si>
  <si>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</si>
  <si>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</si>
  <si>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</si>
  <si>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</si>
  <si>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</si>
  <si>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</si>
  <si>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</si>
  <si>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</si>
  <si>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</si>
  <si>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</si>
  <si>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</si>
  <si>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</si>
  <si>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</si>
  <si>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</si>
  <si>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</si>
  <si>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</si>
  <si>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</si>
  <si>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</si>
  <si>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</si>
  <si>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</si>
  <si>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</si>
  <si>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</si>
  <si>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</si>
  <si>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</si>
  <si>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</si>
  <si>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</si>
  <si>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</si>
  <si>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</si>
  <si>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</si>
  <si>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</si>
  <si>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</si>
  <si>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</si>
  <si>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</si>
  <si>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</si>
  <si>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</si>
  <si>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</si>
  <si>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</si>
  <si>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</si>
  <si>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</si>
  <si>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</si>
  <si>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</si>
  <si>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</si>
  <si>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</si>
  <si>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</si>
  <si>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</si>
  <si>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</si>
  <si>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</si>
  <si>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</si>
  <si>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</si>
  <si>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</si>
  <si>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</si>
  <si>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</si>
  <si>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</si>
  <si>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</si>
  <si>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</si>
  <si>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</si>
  <si>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</si>
  <si>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</si>
  <si>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</si>
  <si>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</si>
  <si>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</si>
  <si>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</si>
  <si>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</si>
  <si>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</si>
  <si>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</si>
  <si>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</si>
  <si>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</si>
  <si>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</si>
  <si>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</si>
  <si>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</si>
  <si>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</si>
  <si>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</si>
  <si>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</si>
  <si>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</si>
  <si>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</si>
  <si>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</si>
  <si>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</si>
  <si>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</si>
  <si>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</si>
  <si>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</si>
  <si>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</si>
  <si>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</si>
  <si>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</si>
  <si>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</si>
  <si>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</si>
  <si>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</si>
  <si>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</si>
  <si>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</si>
  <si>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</si>
  <si>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</si>
  <si>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</si>
  <si>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</si>
  <si>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</si>
  <si>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</si>
  <si>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</si>
  <si>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</si>
  <si>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</si>
  <si>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</si>
  <si>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</si>
  <si>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</si>
  <si>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</si>
  <si>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</si>
  <si>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</si>
  <si>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</si>
  <si>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</si>
  <si>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</si>
  <si>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</si>
  <si>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</si>
  <si>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</si>
  <si>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</si>
  <si>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</si>
  <si>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</si>
  <si>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</si>
  <si>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</si>
  <si>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</si>
  <si>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</si>
  <si>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</si>
  <si>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</si>
  <si>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</si>
  <si>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</si>
  <si>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</si>
  <si>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</si>
  <si>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</si>
  <si>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</si>
  <si>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</si>
  <si>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</si>
  <si>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</si>
  <si>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</si>
  <si>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</si>
  <si>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</si>
  <si>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</si>
  <si>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</si>
  <si>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</si>
  <si>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</si>
  <si>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</si>
  <si>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</si>
  <si>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</si>
  <si>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</si>
  <si>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</si>
  <si>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</si>
  <si>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</si>
  <si>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</si>
  <si>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</si>
  <si>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</si>
  <si>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</si>
  <si>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</si>
  <si>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</si>
  <si>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</si>
  <si>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</si>
  <si>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</si>
  <si>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</si>
  <si>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</si>
  <si>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</si>
  <si>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</si>
  <si>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</si>
  <si>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</si>
  <si>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</si>
  <si>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</si>
  <si>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</si>
  <si>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</si>
  <si>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</si>
  <si>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</si>
  <si>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</si>
  <si>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</si>
  <si>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</si>
  <si>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</si>
  <si>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</si>
  <si>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</si>
  <si>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</si>
  <si>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</si>
  <si>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</si>
  <si>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</si>
  <si>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</si>
  <si>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</si>
  <si>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</si>
  <si>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</si>
  <si>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</si>
  <si>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</si>
  <si>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</si>
  <si>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</si>
  <si>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</si>
  <si>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</si>
  <si>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</si>
  <si>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</si>
  <si>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</si>
  <si>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</si>
  <si>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</si>
  <si>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</si>
  <si>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</si>
  <si>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</si>
  <si>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</si>
  <si>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</si>
  <si>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</si>
  <si>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</si>
  <si>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</si>
  <si>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</si>
  <si>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</si>
  <si>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</si>
  <si>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</si>
  <si>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</si>
  <si>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</si>
  <si>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</si>
  <si>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</si>
  <si>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</si>
  <si>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</si>
  <si>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</si>
  <si>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</si>
  <si>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</si>
  <si>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</si>
  <si>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</si>
  <si>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</si>
  <si>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</si>
  <si>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</si>
  <si>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</si>
  <si>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</si>
  <si>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</si>
  <si>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</si>
  <si>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</si>
  <si>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</si>
  <si>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</si>
  <si>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</si>
  <si>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</si>
  <si>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</si>
  <si>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</si>
  <si>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</si>
  <si>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</si>
  <si>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</si>
  <si>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</si>
  <si>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</si>
  <si>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</si>
  <si>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</si>
  <si>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</si>
  <si>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</si>
  <si>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</si>
  <si>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</si>
  <si>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</si>
  <si>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</si>
  <si>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</si>
  <si>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</si>
  <si>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</si>
  <si>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</si>
  <si>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</si>
  <si>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</si>
  <si>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</si>
  <si>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</si>
  <si>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</si>
  <si>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</si>
  <si>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</si>
  <si>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</si>
  <si>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</si>
  <si>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</si>
  <si>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</si>
  <si>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</si>
  <si>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</si>
  <si>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</si>
  <si>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</si>
  <si>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</si>
  <si>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</si>
  <si>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</si>
  <si>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</si>
  <si>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</si>
  <si>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</si>
  <si>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</si>
  <si>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</si>
  <si>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</si>
  <si>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</si>
  <si>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</si>
  <si>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</si>
  <si>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</si>
  <si>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</si>
  <si>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</si>
  <si>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</si>
  <si>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</si>
  <si>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</si>
  <si>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</si>
  <si>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</si>
  <si>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</si>
  <si>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</si>
  <si>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</si>
  <si>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</si>
  <si>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</si>
  <si>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</si>
  <si>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</si>
  <si>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</si>
  <si>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</si>
  <si>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</si>
  <si>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</si>
  <si>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</si>
  <si>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</si>
  <si>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</si>
  <si>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</si>
  <si>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</si>
  <si>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</si>
  <si>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</si>
  <si>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</si>
  <si>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</si>
  <si>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</si>
  <si>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</si>
  <si>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</si>
  <si>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</si>
  <si>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</si>
  <si>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</si>
  <si>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</si>
  <si>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</si>
  <si>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</si>
  <si>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</si>
  <si>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</si>
  <si>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</si>
  <si>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</si>
  <si>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</si>
  <si>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</si>
  <si>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</si>
  <si>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</si>
  <si>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</si>
  <si>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</si>
  <si>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</si>
  <si>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</si>
  <si>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</si>
  <si>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</si>
  <si>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</si>
  <si>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</si>
  <si>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</si>
  <si>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</si>
  <si>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</si>
  <si>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</si>
  <si>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</si>
  <si>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</si>
  <si>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</si>
  <si>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</si>
  <si>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</si>
  <si>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</si>
  <si>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</si>
  <si>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</si>
  <si>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</si>
  <si>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</si>
  <si>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</si>
  <si>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</si>
  <si>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</si>
  <si>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</si>
  <si>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</si>
  <si>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</si>
  <si>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</si>
  <si>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</si>
  <si>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</si>
  <si>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</si>
  <si>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</si>
  <si>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</si>
  <si>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</si>
  <si>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</si>
  <si>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</si>
  <si>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</si>
  <si>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</si>
  <si>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</si>
  <si>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</si>
  <si>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</si>
  <si>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</si>
  <si>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</si>
  <si>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</si>
  <si>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</si>
  <si>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</si>
  <si>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</si>
  <si>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</si>
  <si>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</si>
  <si>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</si>
  <si>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</si>
  <si>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</si>
  <si>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</si>
  <si>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</si>
  <si>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</si>
  <si>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</si>
  <si>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</si>
  <si>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</si>
  <si>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</si>
  <si>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</si>
  <si>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</si>
  <si>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</si>
  <si>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</si>
  <si>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</si>
  <si>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</si>
  <si>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</si>
  <si>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</si>
  <si>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</si>
  <si>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</si>
  <si>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</si>
  <si>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</si>
  <si>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</si>
  <si>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</si>
  <si>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</si>
  <si>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</si>
  <si>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</si>
  <si>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</si>
  <si>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</si>
  <si>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</si>
  <si>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</si>
  <si>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</si>
  <si>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</si>
  <si>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</si>
  <si>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</si>
  <si>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</si>
  <si>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</si>
  <si>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</si>
  <si>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</si>
  <si>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</si>
  <si>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</si>
  <si>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</si>
  <si>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</si>
  <si>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</si>
  <si>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</si>
  <si>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</si>
  <si>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</si>
  <si>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</si>
  <si>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</si>
  <si>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</si>
  <si>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</si>
  <si>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</si>
  <si>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</si>
  <si>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</si>
  <si>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</si>
  <si>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</si>
  <si>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</si>
  <si>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</si>
  <si>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</si>
  <si>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</si>
  <si>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</si>
  <si>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</si>
  <si>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</si>
  <si>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</si>
  <si>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</si>
  <si>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</si>
  <si>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</si>
  <si>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</si>
  <si>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</si>
  <si>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</si>
  <si>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</si>
  <si>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</si>
  <si>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</si>
  <si>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</si>
  <si>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</si>
  <si>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</si>
  <si>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</si>
  <si>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</si>
  <si>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</si>
  <si>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</si>
  <si>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</si>
  <si>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</si>
  <si>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</si>
  <si>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</si>
  <si>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</si>
  <si>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</si>
  <si>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</si>
  <si>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</si>
  <si>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</si>
  <si>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</si>
  <si>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</si>
  <si>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</si>
  <si>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</si>
  <si>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</si>
  <si>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</si>
  <si>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</si>
  <si>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</si>
  <si>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</si>
  <si>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</si>
  <si>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</si>
  <si>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</si>
  <si>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</si>
  <si>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</si>
  <si>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</si>
  <si>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</si>
  <si>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</si>
  <si>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</si>
  <si>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</si>
  <si>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</si>
  <si>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</si>
  <si>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</si>
  <si>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</si>
  <si>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</si>
  <si>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</si>
  <si>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</si>
  <si>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</si>
  <si>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</si>
  <si>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</si>
  <si>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</si>
  <si>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</si>
  <si>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</si>
  <si>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</si>
  <si>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</si>
  <si>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</si>
  <si>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</si>
  <si>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</si>
  <si>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</si>
  <si>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</si>
  <si>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</si>
  <si>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</si>
  <si>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</si>
  <si>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</si>
  <si>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</si>
  <si>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</si>
  <si>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</si>
  <si>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</si>
  <si>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</si>
  <si>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</si>
  <si>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</si>
  <si>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</si>
  <si>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</si>
  <si>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</si>
  <si>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</si>
  <si>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</si>
  <si>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</si>
  <si>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</si>
  <si>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</si>
  <si>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</si>
  <si>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</si>
  <si>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</si>
  <si>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</si>
  <si>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</si>
  <si>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</si>
  <si>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</si>
  <si>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</si>
  <si>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</si>
  <si>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</si>
  <si>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</si>
  <si>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</si>
  <si>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</si>
  <si>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</si>
  <si>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</si>
  <si>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</si>
  <si>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</si>
  <si>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</si>
  <si>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</si>
  <si>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</si>
  <si>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</si>
  <si>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</si>
  <si>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</si>
  <si>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</si>
  <si>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</si>
  <si>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</si>
  <si>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</si>
  <si>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</si>
  <si>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</si>
  <si>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</si>
  <si>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</si>
  <si>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</si>
  <si>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</si>
  <si>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</si>
  <si>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</si>
  <si>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</si>
  <si>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</si>
  <si>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</si>
  <si>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</si>
  <si>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</si>
  <si>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</si>
  <si>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</si>
  <si>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</si>
  <si>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</si>
  <si>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</si>
  <si>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</si>
  <si>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</si>
  <si>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</si>
  <si>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</si>
  <si>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</si>
  <si>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</si>
  <si>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</si>
  <si>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</si>
  <si>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</si>
  <si>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</si>
  <si>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</si>
  <si>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</si>
  <si>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</si>
  <si>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</si>
  <si>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</si>
  <si>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</si>
  <si>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</si>
  <si>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</si>
  <si>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</si>
  <si>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</si>
  <si>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</si>
  <si>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</si>
  <si>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</si>
  <si>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</si>
  <si>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</si>
  <si>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</si>
  <si>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</si>
  <si>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</si>
  <si>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</si>
  <si>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</si>
  <si>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</si>
  <si>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</si>
  <si>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</si>
  <si>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</si>
  <si>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</si>
  <si>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</si>
  <si>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</si>
  <si>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</si>
  <si>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</si>
  <si>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</si>
  <si>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</si>
  <si>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</si>
  <si>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</si>
  <si>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</si>
  <si>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</si>
  <si>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</si>
  <si>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</si>
  <si>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</si>
  <si>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</si>
  <si>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</si>
  <si>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</si>
  <si>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</si>
  <si>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</si>
  <si>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</si>
  <si>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</si>
  <si>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</si>
  <si>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</si>
  <si>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</si>
  <si>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</si>
  <si>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</si>
  <si>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</si>
  <si>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</si>
  <si>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</si>
  <si>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</si>
  <si>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</si>
  <si>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</si>
  <si>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</si>
  <si>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</si>
  <si>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</si>
  <si>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</si>
  <si>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</si>
  <si>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</si>
  <si>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</si>
  <si>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</si>
  <si>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</si>
  <si>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</si>
  <si>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</si>
  <si>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</si>
  <si>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</si>
  <si>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</si>
  <si>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</si>
  <si>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</si>
  <si>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</si>
  <si>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</si>
  <si>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</si>
  <si>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</si>
  <si>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</si>
  <si>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</si>
  <si>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</si>
  <si>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</si>
  <si>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</si>
  <si>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</si>
  <si>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</si>
  <si>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</si>
  <si>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</si>
  <si>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</si>
  <si>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</si>
  <si>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</si>
  <si>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</si>
  <si>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</si>
  <si>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</si>
  <si>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</si>
  <si>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</si>
  <si>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</si>
  <si>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</si>
  <si>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</si>
  <si>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</si>
  <si>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</si>
  <si>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</si>
  <si>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</si>
  <si>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</si>
  <si>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</si>
  <si>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</si>
  <si>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</si>
  <si>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</si>
  <si>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</si>
  <si>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</si>
  <si>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</si>
  <si>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</si>
  <si>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</si>
  <si>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</si>
  <si>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</si>
  <si>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</si>
  <si>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</si>
  <si>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</si>
  <si>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</si>
  <si>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</si>
  <si>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</si>
  <si>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</si>
  <si>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</si>
  <si>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</si>
  <si>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</si>
  <si>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</si>
  <si>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</si>
  <si>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</si>
  <si>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</si>
  <si>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</si>
  <si>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</si>
  <si>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</si>
  <si>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</si>
  <si>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</si>
  <si>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</si>
  <si>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</si>
  <si>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</si>
  <si>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</si>
  <si>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</si>
  <si>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</si>
  <si>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</si>
  <si>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</si>
  <si>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</si>
  <si>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</si>
  <si>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</si>
  <si>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</si>
  <si>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</si>
  <si>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</si>
  <si>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</si>
  <si>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</si>
  <si>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</si>
  <si>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</si>
  <si>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</si>
  <si>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</si>
  <si>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</si>
  <si>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</si>
  <si>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</si>
  <si>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</si>
  <si>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</si>
  <si>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</si>
  <si>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</si>
  <si>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</si>
  <si>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</si>
  <si>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</si>
  <si>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</si>
  <si>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</si>
  <si>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</si>
  <si>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</si>
  <si>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</si>
  <si>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</si>
  <si>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</si>
  <si>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</si>
  <si>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</si>
  <si>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</si>
  <si>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</si>
  <si>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</si>
  <si>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</si>
  <si>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</si>
  <si>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</si>
  <si>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</si>
  <si>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</si>
  <si>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</si>
  <si>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</si>
  <si>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</si>
  <si>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</si>
  <si>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</si>
  <si>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</si>
  <si>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</si>
  <si>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</si>
  <si>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</si>
  <si>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</si>
  <si>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</si>
  <si>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</si>
  <si>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</si>
  <si>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</si>
  <si>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</si>
  <si>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</si>
  <si>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</si>
  <si>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</si>
  <si>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</si>
  <si>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</si>
  <si>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</si>
  <si>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</si>
  <si>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</si>
  <si>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</si>
  <si>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</si>
  <si>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</si>
  <si>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</si>
  <si>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</si>
  <si>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</si>
  <si>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</si>
  <si>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</si>
  <si>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</si>
  <si>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</si>
  <si>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</si>
  <si>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</si>
  <si>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</si>
  <si>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</si>
  <si>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</si>
  <si>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</si>
  <si>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</si>
  <si>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</si>
  <si>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</si>
  <si>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</si>
  <si>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</si>
  <si>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</si>
  <si>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</si>
  <si>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</si>
  <si>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</si>
  <si>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</si>
  <si>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</si>
  <si>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</si>
  <si>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</si>
  <si>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</si>
  <si>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</si>
  <si>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</si>
  <si>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</si>
  <si>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</si>
  <si>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</si>
  <si>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</si>
  <si>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</si>
  <si>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</si>
  <si>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</si>
  <si>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</si>
  <si>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</si>
  <si>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</si>
  <si>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</si>
  <si>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</si>
  <si>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</si>
  <si>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</si>
  <si>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</si>
  <si>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</si>
  <si>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</si>
  <si>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</si>
  <si>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</si>
  <si>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</si>
  <si>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</si>
  <si>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</si>
  <si>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</si>
  <si>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</si>
  <si>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</si>
  <si>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</si>
  <si>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</si>
  <si>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</si>
  <si>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</si>
  <si>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</si>
  <si>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</si>
  <si>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</si>
  <si>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</si>
  <si>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</si>
  <si>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</si>
  <si>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</si>
  <si>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</si>
  <si>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</si>
  <si>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</si>
  <si>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</si>
  <si>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</si>
  <si>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</si>
  <si>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</si>
  <si>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</si>
  <si>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</si>
  <si>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</si>
  <si>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</si>
  <si>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</si>
  <si>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</si>
  <si>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</si>
  <si>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</si>
  <si>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</si>
  <si>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</si>
  <si>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</si>
  <si>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</si>
  <si>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</si>
  <si>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</si>
  <si>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</si>
  <si>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</si>
  <si>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</si>
  <si>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</si>
  <si>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</si>
  <si>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</si>
  <si>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</si>
  <si>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</si>
  <si>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</si>
  <si>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</si>
  <si>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</si>
  <si>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</si>
  <si>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</si>
  <si>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</si>
  <si>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</si>
  <si>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</si>
  <si>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</si>
  <si>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</si>
  <si>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</si>
  <si>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</si>
  <si>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</si>
  <si>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</si>
  <si>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</si>
  <si>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</si>
  <si>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</si>
  <si>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</si>
  <si>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</si>
  <si>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</si>
  <si>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</si>
  <si>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</si>
  <si>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</si>
  <si>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</si>
  <si>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</si>
  <si>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</si>
  <si>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</si>
  <si>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</si>
  <si>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</si>
  <si>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</si>
  <si>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</si>
  <si>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</si>
  <si>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</si>
  <si>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</si>
  <si>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</si>
  <si>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</si>
  <si>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</si>
  <si>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</si>
  <si>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</si>
  <si>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</si>
  <si>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</si>
  <si>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</si>
  <si>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</si>
  <si>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</si>
  <si>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</si>
  <si>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</si>
  <si>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</si>
  <si>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</si>
  <si>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</si>
  <si>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</si>
  <si>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</si>
  <si>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</si>
  <si>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</si>
  <si>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</si>
  <si>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</si>
  <si>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</si>
  <si>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</si>
  <si>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</si>
  <si>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</si>
  <si>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</si>
  <si>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</si>
  <si>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</si>
  <si>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</si>
  <si>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</si>
  <si>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</si>
  <si>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</si>
  <si>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</si>
  <si>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</si>
  <si>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</si>
  <si>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</si>
  <si>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</si>
  <si>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</si>
  <si>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</si>
  <si>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</si>
  <si>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</si>
  <si>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</si>
  <si>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</si>
  <si>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</si>
  <si>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</si>
  <si>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</si>
  <si>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</si>
  <si>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</si>
  <si>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</si>
  <si>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</si>
  <si>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</si>
  <si>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</si>
  <si>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</si>
  <si>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</si>
  <si>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</si>
  <si>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</si>
  <si>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</si>
  <si>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</si>
  <si>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</si>
  <si>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</si>
  <si>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</si>
  <si>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</si>
  <si>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</si>
  <si>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</si>
  <si>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</si>
  <si>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</si>
  <si>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</si>
  <si>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</si>
  <si>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</si>
  <si>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</si>
  <si>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</si>
  <si>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</si>
  <si>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</si>
  <si>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</si>
  <si>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</si>
  <si>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</si>
  <si>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</si>
  <si>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</si>
  <si>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</si>
  <si>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</si>
  <si>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</si>
  <si>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</si>
  <si>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</si>
  <si>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</si>
  <si>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</si>
  <si>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</si>
  <si>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</si>
  <si>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</si>
  <si>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</si>
  <si>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</si>
  <si>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</si>
  <si>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</si>
  <si>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</si>
  <si>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</si>
  <si>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</si>
  <si>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</si>
  <si>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</si>
  <si>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</si>
  <si>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</si>
  <si>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</si>
  <si>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</si>
  <si>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</si>
  <si>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</si>
  <si>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</si>
  <si>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</si>
  <si>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</si>
  <si>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</si>
  <si>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</si>
  <si>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</si>
  <si>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</si>
  <si>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</si>
  <si>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</si>
  <si>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</si>
  <si>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</si>
  <si>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</si>
  <si>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</si>
  <si>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</si>
  <si>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</si>
  <si>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</si>
  <si>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</si>
  <si>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</si>
  <si>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</si>
  <si>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</si>
  <si>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</si>
  <si>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</si>
  <si>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</si>
  <si>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</si>
  <si>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</si>
  <si>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</si>
  <si>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</si>
  <si>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</si>
  <si>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</si>
  <si>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</si>
  <si>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</si>
  <si>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</si>
  <si>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</si>
  <si>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</si>
  <si>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</si>
  <si>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</si>
  <si>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</si>
  <si>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</si>
  <si>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</si>
  <si>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</si>
  <si>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</si>
  <si>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</si>
  <si>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</si>
  <si>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</si>
  <si>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</si>
  <si>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</si>
  <si>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</si>
  <si>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</si>
  <si>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</si>
  <si>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</si>
  <si>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</si>
  <si>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</si>
  <si>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</si>
  <si>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</si>
  <si>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</si>
  <si>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</si>
  <si>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</si>
  <si>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</si>
  <si>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</si>
  <si>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</si>
  <si>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</si>
  <si>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</si>
  <si>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</si>
  <si>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</si>
  <si>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</si>
  <si>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</si>
  <si>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</si>
  <si>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</si>
  <si>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</si>
  <si>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</si>
  <si>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</si>
  <si>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</si>
  <si>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</si>
  <si>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</si>
  <si>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</si>
  <si>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</si>
  <si>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</si>
  <si>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</si>
  <si>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</si>
  <si>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</si>
  <si>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</si>
  <si>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</si>
  <si>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</si>
  <si>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</si>
  <si>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</si>
  <si>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</si>
  <si>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</si>
  <si>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</si>
  <si>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</si>
  <si>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</si>
  <si>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</si>
  <si>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</si>
  <si>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</si>
  <si>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</si>
  <si>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</si>
  <si>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</si>
  <si>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</si>
  <si>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</si>
  <si>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</si>
  <si>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</si>
  <si>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</si>
  <si>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</si>
  <si>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</si>
  <si>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</si>
  <si>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</si>
  <si>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</si>
  <si>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</si>
  <si>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</si>
  <si>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</si>
  <si>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</si>
  <si>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</si>
  <si>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</si>
  <si>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</si>
  <si>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</si>
  <si>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</si>
  <si>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</si>
  <si>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</si>
  <si>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</si>
  <si>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</si>
  <si>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</si>
  <si>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</si>
  <si>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</si>
  <si>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</si>
  <si>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</si>
  <si>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</si>
  <si>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</si>
  <si>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</si>
  <si>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</si>
  <si>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</si>
  <si>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</si>
  <si>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</si>
  <si>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</si>
  <si>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</si>
  <si>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</si>
  <si>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</si>
  <si>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</si>
  <si>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</si>
  <si>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</si>
  <si>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</si>
  <si>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</si>
  <si>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</si>
  <si>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</si>
  <si>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</si>
  <si>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</si>
  <si>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</si>
  <si>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</si>
  <si>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</si>
  <si>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</si>
  <si>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</si>
  <si>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</si>
  <si>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</si>
  <si>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</si>
  <si>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</si>
  <si>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</si>
  <si>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</si>
  <si>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</si>
  <si>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</si>
  <si>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</si>
  <si>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</si>
  <si>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</si>
  <si>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</si>
  <si>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</si>
  <si>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</si>
  <si>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</si>
  <si>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</si>
  <si>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</si>
  <si>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</si>
  <si>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</si>
  <si>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</si>
  <si>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</si>
  <si>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</si>
  <si>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</si>
  <si>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</si>
  <si>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</si>
  <si>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</si>
  <si>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</si>
  <si>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</si>
  <si>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</si>
  <si>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</si>
  <si>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</si>
  <si>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</si>
  <si>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</si>
  <si>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</si>
  <si>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</si>
  <si>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</si>
  <si>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</si>
  <si>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</si>
  <si>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</si>
  <si>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</si>
  <si>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</si>
  <si>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</si>
  <si>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</si>
  <si>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</si>
  <si>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</si>
  <si>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</si>
  <si>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</si>
  <si>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</si>
  <si>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</si>
  <si>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</si>
  <si>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</si>
  <si>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</si>
  <si>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</si>
  <si>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</si>
  <si>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</si>
  <si>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</si>
  <si>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</si>
  <si>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</si>
  <si>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</si>
  <si>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</si>
  <si>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</si>
  <si>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</si>
  <si>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</si>
  <si>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</si>
  <si>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</si>
  <si>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</si>
  <si>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</si>
  <si>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</si>
  <si>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</si>
  <si>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</si>
  <si>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</si>
  <si>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</si>
  <si>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</si>
  <si>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</si>
  <si>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</si>
  <si>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</si>
  <si>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</si>
  <si>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</si>
  <si>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</si>
  <si>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</si>
  <si>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</si>
  <si>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</si>
  <si>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</si>
  <si>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</si>
  <si>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</si>
  <si>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</si>
  <si>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</si>
  <si>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</si>
  <si>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</si>
  <si>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</si>
  <si>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</si>
  <si>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</si>
  <si>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</si>
  <si>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</si>
  <si>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</si>
  <si>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</si>
  <si>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</si>
  <si>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</si>
  <si>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</si>
  <si>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</si>
  <si>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</si>
  <si>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</si>
  <si>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</si>
  <si>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</si>
  <si>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</si>
  <si>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</si>
  <si>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</si>
  <si>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</si>
  <si>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</si>
  <si>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</si>
  <si>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</si>
  <si>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</si>
  <si>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</si>
  <si>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</si>
  <si>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</si>
  <si>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</si>
  <si>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</si>
  <si>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</si>
  <si>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</si>
  <si>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</si>
  <si>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</si>
  <si>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</si>
  <si>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</si>
  <si>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</si>
  <si>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</si>
  <si>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</si>
  <si>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</si>
  <si>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</si>
  <si>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</si>
  <si>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</si>
  <si>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</si>
  <si>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</si>
  <si>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</si>
  <si>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</si>
  <si>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</si>
  <si>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</si>
  <si>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</si>
  <si>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</si>
  <si>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</si>
  <si>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</si>
  <si>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</si>
  <si>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</si>
  <si>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</si>
  <si>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</si>
  <si>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</si>
  <si>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</si>
  <si>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</si>
  <si>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</si>
  <si>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</si>
  <si>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</si>
  <si>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</si>
  <si>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</si>
  <si>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</si>
  <si>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</si>
  <si>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</si>
  <si>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</si>
  <si>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</si>
  <si>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</si>
  <si>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</si>
  <si>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</si>
  <si>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</si>
  <si>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</si>
  <si>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</si>
  <si>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</si>
  <si>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</si>
  <si>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</si>
  <si>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</si>
  <si>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</si>
  <si>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</si>
  <si>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</si>
  <si>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</si>
  <si>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</si>
  <si>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</si>
  <si>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</si>
  <si>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</si>
  <si>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</si>
  <si>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</si>
  <si>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</si>
  <si>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</si>
  <si>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</si>
  <si>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</si>
  <si>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</si>
  <si>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</si>
  <si>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</si>
  <si>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</si>
  <si>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</si>
  <si>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</si>
  <si>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</si>
  <si>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</si>
  <si>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</si>
  <si>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</si>
  <si>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</si>
  <si>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</si>
  <si>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</si>
  <si>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</si>
  <si>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</si>
  <si>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</si>
  <si>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</si>
  <si>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</si>
  <si>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</si>
  <si>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</si>
  <si>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</si>
  <si>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</si>
  <si>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</si>
  <si>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</si>
  <si>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</si>
  <si>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</si>
  <si>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</si>
  <si>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</si>
  <si>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</si>
  <si>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</si>
  <si>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</si>
  <si>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</si>
  <si>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</si>
  <si>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</si>
  <si>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</si>
  <si>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</si>
  <si>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</si>
  <si>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</si>
  <si>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</si>
  <si>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</si>
  <si>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</si>
  <si>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</si>
  <si>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</si>
  <si>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</si>
  <si>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</si>
  <si>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</si>
  <si>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</si>
  <si>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</si>
  <si>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</si>
  <si>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</si>
  <si>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</si>
  <si>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</si>
  <si>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</si>
  <si>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</si>
  <si>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</si>
  <si>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</si>
  <si>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</si>
  <si>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</si>
  <si>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</si>
  <si>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</si>
  <si>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</si>
  <si>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</si>
  <si>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</si>
  <si>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</si>
  <si>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</si>
  <si>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</si>
  <si>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</si>
  <si>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</si>
  <si>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</si>
  <si>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</si>
  <si>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</si>
  <si>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</si>
  <si>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</si>
  <si>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</si>
  <si>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</si>
  <si>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</si>
  <si>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</si>
  <si>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</si>
  <si>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</si>
  <si>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</si>
  <si>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</si>
  <si>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</si>
  <si>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</si>
  <si>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</si>
  <si>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</si>
  <si>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</si>
  <si>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</si>
  <si>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</si>
  <si>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</si>
  <si>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</si>
  <si>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</si>
  <si>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</si>
  <si>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</si>
  <si>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</si>
  <si>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</si>
  <si>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</si>
  <si>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</si>
  <si>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</si>
  <si>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</si>
  <si>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</si>
  <si>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</si>
  <si>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</si>
  <si>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</si>
  <si>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</si>
  <si>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</si>
  <si>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</si>
  <si>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</si>
  <si>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</si>
  <si>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</si>
  <si>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</si>
  <si>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</si>
  <si>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</si>
  <si>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</si>
  <si>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</si>
  <si>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</si>
  <si>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</si>
  <si>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</si>
  <si>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</si>
  <si>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</si>
  <si>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</si>
  <si>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</si>
  <si>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</si>
  <si>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</si>
  <si>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</si>
  <si>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</si>
  <si>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</si>
  <si>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</si>
  <si>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</si>
  <si>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</si>
  <si>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</si>
  <si>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</si>
  <si>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</si>
  <si>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</si>
  <si>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</si>
  <si>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</si>
  <si>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</si>
  <si>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</si>
  <si>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</si>
  <si>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</si>
  <si>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</si>
  <si>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</si>
  <si>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</si>
  <si>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</si>
  <si>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</si>
  <si>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</si>
  <si>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</si>
  <si>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</si>
  <si>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</si>
  <si>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</si>
  <si>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</si>
  <si>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</si>
  <si>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</si>
  <si>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</si>
  <si>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</si>
  <si>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</si>
  <si>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</si>
  <si>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</si>
  <si>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</si>
  <si>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</si>
  <si>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</si>
  <si>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</si>
  <si>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</si>
  <si>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</si>
  <si>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</si>
  <si>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</si>
  <si>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</si>
  <si>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</si>
  <si>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</si>
  <si>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</si>
  <si>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</si>
  <si>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</si>
  <si>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</si>
  <si>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</si>
  <si>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</si>
  <si>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</si>
  <si>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</si>
  <si>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</si>
  <si>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</si>
  <si>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</si>
  <si>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</si>
  <si>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</si>
  <si>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</si>
  <si>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</si>
  <si>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</si>
  <si>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</si>
  <si>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</si>
  <si>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</si>
  <si>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</si>
  <si>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</si>
  <si>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</si>
  <si>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</si>
  <si>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</si>
  <si>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</si>
  <si>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</si>
  <si>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</si>
  <si>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</si>
  <si>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</si>
  <si>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</si>
  <si>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</si>
  <si>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</si>
  <si>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</si>
  <si>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</si>
  <si>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</si>
  <si>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</si>
  <si>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</si>
  <si>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</si>
  <si>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</si>
  <si>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</si>
  <si>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</si>
  <si>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</si>
  <si>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</si>
  <si>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</si>
  <si>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</si>
  <si>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</si>
  <si>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</si>
  <si>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</si>
  <si>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</si>
  <si>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</si>
  <si>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</si>
  <si>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</si>
  <si>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</si>
  <si>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</si>
  <si>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</si>
  <si>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</si>
  <si>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</si>
  <si>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</si>
  <si>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</si>
  <si>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</si>
  <si>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</si>
  <si>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</si>
  <si>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</si>
  <si>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</si>
  <si>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</si>
  <si>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</si>
  <si>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</si>
  <si>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</si>
  <si>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</si>
  <si>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</si>
  <si>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</si>
  <si>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</si>
  <si>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</si>
  <si>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</si>
  <si>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</si>
  <si>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</si>
  <si>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</si>
  <si>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</si>
  <si>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</si>
  <si>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</si>
  <si>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</si>
  <si>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</si>
  <si>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</si>
  <si>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</si>
  <si>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</si>
  <si>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</si>
  <si>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</si>
  <si>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</si>
  <si>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</si>
  <si>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</si>
  <si>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</si>
  <si>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</si>
  <si>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</si>
  <si>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</si>
  <si>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</si>
  <si>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</si>
  <si>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</si>
  <si>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</si>
  <si>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</si>
  <si>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</si>
  <si>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</si>
  <si>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</si>
  <si>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</si>
  <si>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</si>
  <si>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</si>
  <si>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</si>
  <si>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</si>
  <si>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</si>
  <si>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</si>
  <si>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</si>
  <si>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</si>
  <si>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</si>
  <si>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</si>
  <si>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</si>
  <si>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</si>
  <si>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</si>
  <si>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</si>
  <si>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</si>
  <si>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</si>
  <si>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</si>
  <si>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</si>
  <si>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</si>
  <si>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</si>
  <si>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</si>
  <si>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</si>
  <si>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</si>
  <si>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</si>
  <si>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</si>
  <si>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</si>
  <si>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</si>
  <si>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</si>
  <si>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</si>
  <si>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</si>
  <si>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</si>
  <si>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</si>
  <si>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</si>
  <si>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</si>
  <si>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</si>
  <si>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</si>
  <si>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</si>
  <si>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</si>
  <si>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</si>
  <si>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</si>
  <si>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</si>
  <si>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</si>
  <si>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</si>
  <si>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</si>
  <si>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</si>
  <si>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</si>
  <si>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</si>
  <si>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</si>
  <si>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</si>
  <si>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</si>
  <si>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</si>
  <si>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</si>
  <si>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</si>
  <si>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</si>
  <si>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</si>
  <si>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</si>
  <si>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</si>
  <si>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</si>
  <si>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</si>
  <si>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</si>
  <si>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</si>
  <si>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</si>
  <si>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</si>
  <si>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</si>
  <si>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</si>
  <si>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</si>
  <si>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</si>
  <si>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</si>
  <si>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</si>
  <si>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</si>
  <si>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</si>
  <si>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</si>
  <si>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</si>
  <si>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</si>
  <si>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</si>
  <si>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</si>
  <si>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</si>
  <si>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</si>
  <si>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</si>
  <si>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</si>
  <si>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</si>
  <si>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</si>
  <si>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</si>
  <si>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</si>
  <si>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</si>
  <si>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</si>
  <si>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</si>
  <si>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</si>
  <si>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</si>
  <si>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</si>
  <si>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</si>
  <si>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</si>
  <si>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</si>
  <si>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</si>
  <si>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</si>
  <si>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</si>
  <si>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</si>
  <si>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</si>
  <si>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</si>
  <si>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</si>
  <si>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</si>
  <si>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</si>
  <si>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</si>
  <si>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</si>
  <si>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</si>
  <si>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</si>
  <si>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</si>
  <si>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</si>
  <si>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</si>
  <si>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</si>
  <si>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</si>
  <si>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</si>
  <si>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</si>
  <si>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</si>
  <si>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</si>
  <si>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</si>
  <si>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</si>
  <si>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</si>
  <si>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</si>
  <si>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</si>
  <si>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</si>
  <si>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</si>
  <si>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</si>
  <si>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</si>
  <si>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</si>
  <si>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</si>
  <si>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</si>
  <si>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</si>
  <si>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</si>
  <si>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</si>
  <si>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</si>
  <si>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</si>
  <si>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</si>
  <si>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</si>
  <si>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</si>
  <si>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</si>
  <si>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</si>
  <si>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</si>
  <si>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</si>
  <si>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</si>
  <si>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</si>
  <si>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</si>
  <si>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</si>
  <si>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</si>
  <si>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</si>
  <si>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</si>
  <si>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</si>
  <si>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</si>
  <si>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</si>
  <si>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</si>
  <si>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</si>
  <si>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</si>
  <si>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</si>
  <si>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</si>
  <si>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</si>
  <si>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</si>
  <si>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</si>
  <si>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</si>
  <si>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</si>
  <si>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</si>
  <si>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</si>
  <si>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</si>
  <si>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</si>
  <si>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</si>
  <si>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</si>
  <si>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</si>
  <si>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</si>
  <si>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</si>
  <si>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</si>
  <si>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</si>
  <si>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</si>
  <si>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</si>
  <si>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</si>
  <si>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</si>
  <si>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</si>
  <si>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</si>
  <si>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</si>
  <si>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</si>
  <si>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</si>
  <si>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</si>
  <si>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</si>
  <si>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</si>
  <si>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</si>
  <si>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</si>
  <si>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</si>
  <si>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</si>
  <si>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</si>
  <si>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</si>
  <si>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</si>
  <si>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</si>
  <si>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</si>
  <si>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</si>
  <si>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</si>
  <si>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</si>
  <si>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</si>
  <si>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</si>
  <si>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</si>
  <si>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</si>
  <si>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</si>
  <si>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</si>
  <si>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</si>
  <si>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</si>
  <si>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</si>
  <si>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</si>
  <si>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</si>
  <si>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</si>
  <si>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</si>
  <si>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</si>
  <si>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</si>
  <si>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</si>
  <si>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</si>
  <si>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</si>
  <si>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</si>
  <si>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</si>
  <si>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</si>
  <si>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</si>
  <si>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</si>
  <si>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</si>
  <si>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</si>
  <si>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</si>
  <si>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</si>
  <si>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</si>
  <si>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</si>
  <si>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</si>
  <si>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</si>
  <si>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</si>
  <si>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</si>
  <si>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</si>
  <si>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</si>
  <si>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</si>
  <si>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</si>
  <si>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</si>
  <si>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</si>
  <si>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</si>
  <si>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</si>
  <si>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</si>
  <si>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</si>
  <si>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</si>
  <si>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</si>
  <si>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</si>
  <si>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</si>
  <si>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</si>
  <si>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</si>
  <si>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</si>
  <si>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</si>
  <si>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</si>
  <si>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</si>
  <si>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</si>
  <si>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</si>
  <si>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</si>
  <si>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</si>
  <si>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</si>
  <si>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</si>
  <si>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</si>
  <si>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</si>
  <si>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</si>
  <si>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</si>
  <si>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</si>
  <si>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</si>
  <si>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</si>
  <si>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</si>
  <si>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</si>
  <si>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</si>
  <si>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</si>
  <si>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</si>
  <si>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</si>
  <si>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</si>
  <si>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</si>
  <si>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</si>
  <si>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</si>
  <si>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</si>
  <si>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</si>
  <si>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</si>
  <si>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</si>
  <si>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</si>
  <si>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</si>
  <si>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</si>
  <si>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</si>
  <si>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</si>
  <si>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</si>
  <si>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</si>
  <si>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</si>
  <si>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</si>
  <si>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</si>
  <si>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</si>
  <si>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</si>
  <si>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</si>
  <si>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</si>
  <si>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</si>
  <si>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</si>
  <si>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</si>
  <si>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</si>
  <si>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</si>
  <si>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</si>
  <si>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</si>
  <si>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</si>
  <si>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</si>
  <si>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</si>
  <si>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</si>
  <si>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</si>
  <si>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</si>
  <si>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</si>
  <si>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</si>
  <si>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</si>
  <si>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</si>
  <si>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</si>
  <si>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</si>
  <si>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</si>
  <si>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</si>
  <si>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</si>
  <si>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</si>
  <si>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</si>
  <si>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</si>
  <si>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</si>
  <si>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</si>
  <si>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</si>
  <si>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</si>
  <si>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</si>
  <si>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</si>
  <si>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</si>
  <si>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</si>
  <si>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</si>
  <si>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</si>
  <si>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</si>
  <si>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</si>
  <si>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</si>
  <si>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</si>
  <si>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</si>
  <si>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</si>
  <si>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</si>
  <si>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</si>
  <si>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</si>
  <si>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</si>
  <si>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</si>
  <si>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</si>
  <si>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</si>
  <si>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</si>
  <si>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</si>
  <si>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</si>
  <si>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</si>
  <si>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</si>
  <si>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</si>
  <si>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</si>
  <si>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</si>
  <si>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</si>
  <si>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</si>
  <si>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</si>
  <si>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</si>
  <si>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</si>
  <si>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</si>
  <si>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</si>
  <si>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</si>
  <si>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</si>
  <si>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</si>
  <si>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</si>
  <si>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</si>
  <si>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</si>
  <si>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</si>
  <si>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</si>
  <si>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</si>
  <si>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</si>
  <si>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</si>
  <si>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</si>
  <si>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</si>
  <si>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</si>
  <si>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</si>
  <si>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</si>
  <si>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</si>
  <si>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</si>
  <si>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</si>
  <si>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</si>
  <si>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</si>
  <si>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</si>
  <si>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</si>
  <si>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</si>
  <si>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</si>
  <si>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</si>
  <si>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</si>
  <si>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</si>
  <si>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</si>
  <si>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</si>
  <si>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</si>
  <si>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</si>
  <si>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</si>
  <si>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</si>
  <si>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</si>
  <si>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</si>
  <si>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</si>
  <si>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</si>
  <si>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</si>
  <si>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</si>
  <si>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</si>
  <si>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</si>
  <si>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</si>
  <si>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</si>
  <si>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</si>
  <si>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</si>
  <si>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</si>
  <si>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</si>
  <si>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</si>
  <si>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</si>
  <si>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</si>
  <si>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</si>
  <si>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</si>
  <si>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</si>
  <si>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</si>
  <si>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</si>
  <si>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</si>
  <si>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</si>
  <si>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</si>
  <si>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</si>
  <si>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</si>
  <si>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</si>
  <si>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</si>
  <si>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</si>
  <si>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</si>
  <si>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</si>
  <si>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</si>
  <si>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</si>
  <si>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</si>
  <si>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</si>
  <si>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</si>
  <si>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</si>
  <si>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</si>
  <si>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</si>
  <si>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</si>
  <si>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</si>
  <si>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</si>
  <si>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</si>
  <si>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</si>
  <si>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</si>
  <si>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</si>
  <si>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</si>
  <si>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</si>
  <si>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</si>
  <si>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</si>
  <si>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</si>
  <si>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</si>
  <si>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</si>
  <si>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</si>
  <si>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</si>
  <si>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</si>
  <si>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</si>
  <si>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</si>
  <si>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</si>
  <si>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</si>
  <si>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</si>
  <si>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</si>
  <si>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</si>
  <si>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</si>
  <si>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</si>
  <si>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</si>
  <si>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</si>
  <si>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</si>
  <si>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</si>
  <si>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</si>
  <si>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</si>
  <si>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</si>
  <si>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</si>
  <si>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</si>
  <si>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</si>
  <si>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</si>
  <si>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</si>
  <si>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</si>
  <si>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</si>
  <si>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</si>
  <si>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</si>
  <si>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</si>
  <si>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</si>
  <si>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</si>
  <si>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</si>
  <si>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</si>
  <si>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</si>
  <si>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</si>
  <si>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</si>
  <si>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</si>
  <si>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</si>
  <si>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</si>
  <si>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</si>
  <si>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</si>
  <si>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</si>
  <si>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</si>
  <si>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</si>
  <si>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</si>
  <si>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</si>
  <si>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</si>
  <si>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</si>
  <si>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</si>
  <si>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</si>
  <si>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</si>
  <si>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</si>
  <si>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</si>
  <si>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</si>
  <si>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</si>
  <si>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</si>
  <si>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</si>
  <si>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</si>
  <si>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</si>
  <si>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</si>
  <si>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</si>
  <si>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</si>
  <si>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</si>
  <si>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</si>
  <si>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</si>
  <si>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</si>
  <si>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</si>
  <si>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</si>
  <si>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</si>
  <si>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</si>
  <si>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</si>
  <si>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</si>
  <si>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</si>
  <si>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</si>
  <si>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</si>
  <si>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</si>
  <si>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</si>
  <si>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</si>
  <si>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</si>
  <si>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</si>
  <si>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</si>
  <si>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</si>
  <si>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</si>
  <si>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</si>
  <si>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</si>
  <si>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</si>
  <si>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</si>
  <si>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</si>
  <si>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</si>
  <si>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</si>
  <si>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</si>
  <si>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</si>
  <si>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</si>
  <si>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</si>
  <si>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</si>
  <si>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</si>
  <si>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</si>
  <si>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</si>
  <si>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</si>
  <si>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</si>
  <si>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</si>
  <si>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</si>
  <si>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</si>
  <si>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</si>
  <si>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</si>
  <si>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</si>
  <si>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</si>
  <si>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</si>
  <si>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</si>
  <si>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</si>
  <si>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</si>
  <si>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</si>
  <si>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</si>
  <si>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</si>
  <si>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</si>
  <si>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</si>
  <si>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</si>
  <si>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</si>
  <si>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</si>
  <si>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</si>
  <si>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</si>
  <si>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</si>
  <si>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</si>
  <si>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</si>
  <si>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</si>
  <si>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</si>
  <si>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</si>
  <si>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</si>
  <si>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</si>
  <si>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</si>
  <si>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</si>
  <si>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</si>
  <si>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</si>
  <si>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</si>
  <si>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</si>
  <si>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</si>
  <si>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</si>
  <si>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</si>
  <si>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</si>
  <si>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</si>
  <si>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</si>
  <si>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</si>
  <si>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</si>
  <si>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</si>
  <si>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</si>
  <si>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</si>
  <si>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</si>
  <si>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</si>
  <si>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</si>
  <si>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</si>
  <si>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</si>
  <si>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</si>
  <si>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</si>
  <si>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</si>
  <si>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</si>
  <si>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</si>
  <si>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</si>
  <si>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</si>
  <si>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</si>
  <si>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</si>
  <si>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</si>
  <si>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</si>
  <si>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</si>
  <si>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</si>
  <si>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</si>
  <si>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</si>
  <si>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</si>
  <si>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</si>
  <si>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</si>
  <si>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</si>
  <si>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</si>
  <si>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</si>
  <si>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</si>
  <si>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</si>
  <si>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</si>
  <si>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</si>
  <si>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</si>
  <si>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</si>
  <si>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</si>
  <si>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</si>
  <si>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</si>
  <si>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</si>
  <si>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</si>
  <si>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</si>
  <si>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</si>
  <si>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</si>
  <si>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</si>
  <si>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</si>
  <si>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</si>
  <si>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</si>
  <si>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</si>
  <si>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</si>
  <si>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</si>
  <si>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</si>
  <si>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</si>
  <si>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</si>
  <si>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</si>
  <si>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</si>
  <si>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</si>
  <si>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</si>
  <si>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</si>
  <si>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</si>
  <si>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</si>
  <si>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</si>
  <si>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</si>
  <si>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</si>
  <si>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</si>
  <si>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</si>
  <si>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</si>
  <si>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</si>
  <si>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</si>
  <si>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</si>
  <si>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</si>
  <si>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</si>
  <si>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</si>
  <si>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</si>
  <si>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</si>
  <si>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</si>
  <si>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</si>
  <si>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</si>
  <si>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</si>
  <si>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</si>
  <si>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</si>
  <si>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</si>
  <si>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</si>
  <si>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</si>
  <si>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</si>
  <si>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</si>
  <si>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</si>
  <si>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</si>
  <si>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</si>
  <si>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</si>
  <si>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</si>
  <si>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</si>
  <si>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</si>
  <si>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</si>
  <si>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</si>
  <si>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</si>
  <si>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</si>
  <si>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</si>
  <si>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</si>
  <si>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</si>
  <si>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</si>
  <si>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</si>
  <si>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</si>
  <si>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</si>
  <si>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</si>
  <si>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</si>
  <si>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</si>
  <si>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</si>
  <si>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</si>
  <si>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</si>
  <si>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</si>
  <si>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</si>
  <si>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</si>
  <si>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</si>
  <si>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</si>
  <si>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</si>
  <si>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</si>
  <si>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</si>
  <si>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</si>
  <si>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</si>
  <si>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</si>
  <si>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</si>
  <si>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</si>
  <si>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</si>
  <si>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</si>
  <si>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</si>
  <si>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</si>
  <si>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</si>
  <si>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</si>
  <si>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</si>
  <si>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</si>
  <si>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</si>
  <si>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</si>
  <si>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</si>
  <si>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</si>
  <si>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</si>
  <si>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</si>
  <si>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</si>
  <si>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</si>
  <si>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</si>
  <si>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</si>
  <si>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</si>
  <si>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</si>
  <si>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</si>
  <si>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</si>
  <si>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</si>
  <si>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</si>
  <si>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</si>
  <si>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</si>
  <si>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</si>
  <si>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</si>
  <si>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</si>
  <si>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</si>
  <si>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</si>
  <si>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</si>
  <si>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</si>
  <si>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</si>
  <si>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</si>
  <si>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</si>
  <si>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</si>
  <si>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</si>
  <si>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</si>
  <si>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</si>
  <si>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</si>
  <si>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</si>
  <si>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</si>
  <si>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</si>
  <si>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</si>
  <si>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</si>
  <si>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</si>
  <si>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</si>
  <si>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</si>
  <si>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</si>
  <si>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</si>
  <si>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</si>
  <si>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</si>
  <si>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</si>
  <si>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</si>
  <si>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</si>
  <si>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</si>
  <si>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</si>
  <si>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</si>
  <si>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</si>
  <si>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</si>
  <si>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</si>
  <si>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</si>
  <si>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</si>
  <si>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</si>
  <si>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</si>
  <si>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</si>
  <si>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</si>
  <si>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</si>
  <si>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</si>
  <si>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</si>
  <si>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</si>
  <si>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</si>
  <si>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</si>
  <si>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</si>
  <si>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</si>
  <si>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</si>
  <si>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</si>
  <si>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</si>
  <si>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</si>
  <si>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</si>
  <si>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</si>
  <si>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</si>
  <si>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</si>
  <si>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</si>
  <si>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</si>
  <si>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</si>
  <si>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</si>
  <si>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</si>
  <si>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</si>
  <si>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</si>
  <si>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</si>
  <si>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</si>
  <si>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</si>
  <si>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</si>
  <si>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</si>
  <si>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</si>
  <si>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</si>
  <si>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</si>
  <si>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</si>
  <si>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</si>
  <si>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</si>
  <si>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</si>
  <si>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</si>
  <si>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</si>
  <si>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</si>
  <si>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</si>
  <si>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</si>
  <si>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</si>
  <si>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</si>
  <si>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</si>
  <si>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</si>
  <si>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</si>
  <si>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</si>
  <si>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</si>
  <si>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</si>
  <si>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</si>
  <si>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</si>
  <si>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</si>
  <si>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</si>
  <si>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</si>
  <si>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</si>
  <si>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</si>
  <si>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</si>
  <si>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</si>
  <si>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</si>
  <si>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</si>
  <si>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</si>
  <si>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</si>
  <si>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</si>
  <si>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</si>
  <si>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</si>
  <si>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</si>
  <si>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</si>
  <si>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</si>
  <si>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</si>
  <si>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</si>
  <si>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</si>
  <si>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</si>
  <si>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</si>
  <si>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</si>
  <si>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</si>
  <si>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</si>
  <si>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</si>
  <si>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</si>
  <si>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</si>
  <si>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</si>
  <si>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</si>
  <si>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</si>
  <si>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</si>
  <si>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</si>
  <si>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</si>
  <si>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</si>
  <si>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</si>
  <si>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</si>
  <si>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</si>
  <si>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</si>
  <si>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</si>
  <si>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</si>
  <si>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</si>
  <si>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</si>
  <si>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</si>
  <si>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</si>
  <si>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</si>
  <si>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</si>
  <si>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</si>
  <si>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</si>
  <si>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</si>
  <si>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</si>
  <si>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</si>
  <si>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</si>
  <si>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</si>
  <si>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</si>
  <si>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</si>
  <si>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</si>
  <si>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</si>
  <si>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</si>
  <si>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</si>
  <si>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</si>
  <si>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</si>
  <si>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</si>
  <si>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</si>
  <si>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</si>
  <si>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</si>
  <si>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</si>
  <si>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</si>
  <si>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</si>
  <si>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</si>
  <si>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</si>
  <si>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</si>
  <si>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</si>
  <si>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</si>
  <si>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</si>
  <si>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</si>
  <si>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</si>
  <si>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</si>
  <si>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</si>
  <si>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</si>
  <si>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</si>
  <si>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</si>
  <si>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</si>
  <si>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</si>
  <si>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</si>
  <si>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</si>
  <si>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</si>
  <si>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</si>
  <si>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</si>
  <si>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</si>
  <si>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</si>
  <si>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</si>
  <si>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</si>
  <si>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</si>
  <si>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</si>
  <si>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</si>
  <si>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</si>
  <si>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</si>
  <si>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</si>
  <si>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</si>
  <si>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</si>
  <si>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</si>
  <si>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</si>
  <si>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</si>
  <si>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</si>
  <si>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</si>
  <si>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</si>
  <si>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</si>
  <si>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</si>
  <si>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</si>
  <si>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</si>
  <si>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</si>
  <si>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</si>
  <si>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</si>
  <si>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</si>
  <si>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</si>
  <si>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</si>
  <si>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</si>
  <si>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</si>
  <si>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</si>
  <si>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</si>
  <si>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</si>
  <si>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</si>
  <si>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</si>
  <si>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</si>
  <si>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</si>
  <si>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</si>
  <si>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</si>
  <si>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</si>
  <si>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</si>
  <si>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</si>
  <si>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</si>
  <si>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</si>
  <si>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</si>
  <si>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</si>
  <si>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</si>
  <si>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</si>
  <si>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</si>
  <si>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</si>
  <si>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</si>
  <si>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</si>
  <si>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</si>
  <si>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</si>
  <si>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</si>
  <si>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</si>
  <si>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</si>
  <si>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</si>
  <si>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</si>
  <si>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</si>
  <si>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</si>
  <si>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</si>
  <si>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</si>
  <si>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</si>
  <si>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</si>
  <si>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</si>
  <si>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</si>
  <si>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</si>
  <si>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</si>
  <si>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</si>
  <si>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</si>
  <si>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</si>
  <si>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</si>
  <si>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</si>
  <si>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</si>
  <si>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</si>
  <si>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</si>
  <si>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</si>
  <si>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</si>
  <si>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</si>
  <si>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</si>
  <si>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</si>
  <si>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</si>
  <si>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</si>
  <si>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</si>
  <si>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</si>
  <si>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</si>
  <si>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</si>
  <si>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</si>
  <si>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</si>
  <si>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</si>
  <si>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</si>
  <si>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</si>
  <si>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</si>
  <si>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</si>
  <si>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</si>
  <si>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</si>
  <si>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</si>
  <si>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</si>
  <si>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</si>
  <si>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</si>
  <si>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</si>
  <si>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</si>
  <si>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</si>
  <si>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</si>
  <si>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</si>
  <si>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</si>
  <si>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</si>
  <si>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</si>
  <si>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</si>
  <si>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</si>
  <si>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</si>
  <si>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</si>
  <si>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</si>
  <si>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</si>
  <si>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</si>
  <si>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</si>
  <si>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</si>
  <si>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</si>
  <si>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</si>
  <si>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</si>
  <si>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</si>
  <si>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</si>
  <si>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</si>
  <si>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</si>
  <si>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</si>
  <si>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</si>
  <si>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</si>
  <si>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</si>
  <si>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</si>
  <si>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</si>
  <si>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</si>
  <si>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</si>
  <si>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</si>
  <si>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</si>
  <si>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</si>
  <si>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</si>
  <si>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</si>
  <si>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</si>
  <si>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</si>
  <si>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</si>
  <si>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</si>
  <si>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</si>
  <si>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</si>
  <si>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</si>
  <si>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</si>
  <si>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</si>
  <si>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</si>
  <si>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</si>
  <si>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</si>
  <si>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</si>
  <si>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</si>
  <si>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</si>
  <si>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</si>
  <si>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</si>
  <si>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</si>
  <si>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</si>
  <si>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</si>
  <si>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</si>
  <si>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</si>
  <si>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</si>
  <si>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</si>
  <si>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</si>
  <si>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</si>
  <si>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</si>
  <si>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</si>
  <si>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</si>
  <si>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</si>
  <si>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</si>
  <si>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</si>
  <si>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</si>
  <si>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</si>
  <si>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</si>
  <si>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</si>
  <si>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</si>
  <si>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</si>
  <si>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</si>
  <si>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</si>
  <si>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</si>
  <si>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</si>
  <si>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</si>
  <si>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</si>
  <si>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</si>
  <si>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</si>
  <si>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</si>
  <si>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</si>
  <si>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</si>
  <si>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</si>
  <si>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</si>
  <si>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</si>
  <si>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</si>
  <si>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</si>
  <si>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</si>
  <si>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</si>
  <si>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</si>
  <si>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</si>
  <si>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</si>
  <si>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</si>
  <si>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</si>
  <si>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</si>
  <si>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</si>
  <si>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</si>
  <si>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</si>
  <si>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</si>
  <si>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</si>
  <si>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</si>
  <si>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</si>
  <si>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</si>
  <si>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</si>
  <si>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</si>
  <si>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</si>
  <si>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</si>
  <si>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</si>
  <si>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</si>
  <si>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</si>
  <si>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</si>
  <si>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</si>
  <si>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</si>
  <si>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</si>
  <si>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</si>
  <si>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</si>
  <si>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</si>
  <si>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</si>
  <si>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</si>
  <si>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</si>
  <si>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</si>
  <si>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</si>
  <si>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</si>
  <si>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</si>
  <si>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</si>
  <si>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</si>
  <si>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</si>
  <si>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</si>
  <si>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</si>
  <si>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</si>
  <si>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</si>
  <si>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</si>
  <si>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</si>
  <si>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</si>
  <si>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</si>
  <si>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</si>
  <si>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</si>
  <si>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</si>
  <si>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</si>
  <si>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</si>
  <si>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</si>
  <si>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</si>
  <si>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</si>
  <si>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</si>
  <si>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</si>
  <si>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</si>
  <si>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</si>
  <si>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</si>
  <si>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</si>
  <si>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</si>
  <si>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</si>
  <si>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</si>
  <si>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</si>
  <si>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</si>
  <si>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</si>
  <si>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</si>
  <si>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</si>
  <si>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</si>
  <si>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</si>
  <si>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</si>
  <si>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</si>
  <si>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</si>
  <si>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</si>
  <si>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</si>
  <si>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</si>
  <si>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</si>
  <si>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</si>
  <si>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</si>
  <si>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</si>
  <si>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</si>
  <si>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</si>
  <si>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</si>
  <si>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</si>
  <si>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</si>
  <si>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</si>
  <si>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</si>
  <si>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</si>
  <si>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</si>
  <si>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</si>
  <si>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</si>
  <si>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</si>
  <si>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</si>
  <si>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</si>
  <si>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</si>
  <si>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</si>
  <si>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</si>
  <si>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</si>
  <si>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</si>
  <si>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</si>
  <si>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</si>
  <si>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</si>
  <si>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</si>
  <si>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</si>
  <si>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</si>
  <si>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</si>
  <si>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</si>
  <si>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</si>
  <si>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</si>
  <si>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</si>
  <si>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</si>
  <si>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</si>
  <si>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</si>
  <si>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</si>
  <si>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</si>
  <si>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</si>
  <si>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</si>
  <si>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</si>
  <si>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</si>
  <si>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</si>
  <si>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</si>
  <si>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</si>
  <si>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</si>
  <si>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</si>
  <si>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</si>
  <si>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</si>
  <si>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</si>
  <si>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</si>
  <si>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</si>
  <si>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</si>
  <si>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</si>
  <si>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</si>
  <si>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</si>
  <si>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</si>
  <si>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</si>
  <si>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</si>
  <si>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</si>
  <si>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</si>
  <si>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</si>
  <si>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</si>
  <si>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</si>
  <si>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</si>
  <si>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</si>
  <si>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</si>
  <si>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</si>
  <si>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</si>
  <si>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</si>
  <si>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</si>
  <si>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</si>
  <si>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</si>
  <si>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</si>
  <si>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</si>
  <si>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</si>
  <si>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</si>
  <si>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</si>
  <si>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</si>
  <si>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</si>
  <si>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</si>
  <si>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</si>
  <si>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</si>
  <si>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</si>
  <si>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</si>
  <si>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</si>
  <si>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</si>
  <si>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</si>
  <si>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</si>
  <si>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</si>
  <si>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</si>
  <si>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</si>
  <si>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</si>
  <si>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</si>
  <si>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</si>
  <si>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</si>
  <si>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</si>
  <si>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</si>
  <si>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</si>
  <si>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</si>
  <si>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</si>
  <si>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</si>
  <si>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</si>
  <si>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</si>
  <si>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</si>
  <si>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</si>
  <si>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</si>
  <si>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</si>
  <si>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</si>
  <si>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</si>
  <si>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</si>
  <si>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</si>
  <si>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</si>
  <si>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</si>
  <si>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</si>
  <si>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</si>
  <si>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</si>
  <si>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</si>
  <si>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</si>
  <si>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</si>
  <si>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</si>
  <si>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</si>
  <si>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</si>
  <si>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</si>
  <si>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</si>
  <si>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</si>
  <si>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</si>
  <si>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</si>
  <si>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</si>
  <si>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</si>
  <si>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</si>
  <si>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</si>
  <si>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</si>
  <si>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</si>
  <si>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</si>
  <si>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</si>
  <si>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</si>
  <si>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</si>
  <si>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</si>
  <si>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</si>
  <si>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</si>
  <si>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</si>
  <si>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</si>
  <si>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</si>
  <si>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</si>
  <si>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</si>
  <si>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</si>
  <si>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</si>
  <si>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</si>
  <si>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</si>
  <si>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</si>
  <si>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</si>
  <si>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</si>
  <si>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</si>
  <si>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</si>
  <si>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</si>
  <si>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</si>
  <si>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</si>
  <si>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</si>
  <si>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</si>
  <si>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</si>
  <si>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</si>
  <si>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</si>
  <si>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</si>
  <si>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</si>
  <si>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</si>
  <si>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</si>
  <si>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</si>
  <si>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</si>
  <si>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</si>
  <si>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</si>
  <si>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</si>
  <si>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</si>
  <si>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</si>
  <si>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</si>
  <si>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</si>
  <si>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</si>
  <si>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</si>
  <si>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</si>
  <si>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</si>
  <si>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</si>
  <si>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</si>
  <si>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</si>
  <si>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</si>
  <si>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</si>
  <si>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</si>
  <si>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</si>
  <si>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</si>
  <si>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</si>
  <si>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</si>
  <si>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</si>
  <si>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</si>
  <si>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</si>
  <si>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</si>
  <si>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</si>
  <si>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</si>
  <si>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</si>
  <si>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</si>
  <si>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</si>
  <si>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</si>
  <si>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</si>
  <si>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</si>
  <si>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</si>
  <si>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</si>
  <si>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</si>
  <si>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</si>
  <si>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</si>
  <si>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</si>
  <si>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</si>
  <si>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</si>
  <si>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</si>
  <si>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</si>
  <si>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</si>
  <si>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</si>
  <si>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</si>
  <si>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</si>
  <si>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</si>
  <si>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</si>
  <si>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</si>
  <si>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</si>
  <si>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</si>
  <si>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</si>
  <si>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</si>
  <si>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</si>
  <si>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</si>
  <si>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</si>
  <si>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</si>
  <si>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</si>
  <si>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</si>
  <si>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</si>
  <si>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</si>
  <si>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</si>
  <si>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</si>
  <si>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</si>
  <si>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</si>
  <si>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</si>
  <si>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</si>
  <si>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</si>
  <si>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</si>
  <si>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</si>
  <si>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</si>
  <si>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</si>
  <si>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</si>
  <si>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</si>
  <si>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</si>
  <si>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</si>
  <si>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</si>
  <si>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</si>
  <si>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</si>
  <si>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</si>
  <si>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</si>
  <si>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</si>
  <si>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</si>
  <si>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</si>
  <si>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</si>
  <si>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</si>
  <si>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</si>
  <si>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</si>
  <si>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</si>
  <si>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</si>
  <si>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</si>
  <si>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</si>
  <si>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</si>
  <si>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</si>
  <si>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</si>
  <si>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</si>
  <si>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</si>
  <si>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</si>
  <si>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</si>
  <si>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</si>
  <si>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</si>
  <si>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</si>
  <si>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</si>
  <si>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</si>
  <si>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</si>
  <si>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</si>
  <si>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</si>
  <si>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</si>
  <si>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</si>
  <si>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</si>
  <si>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</si>
  <si>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</si>
  <si>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</si>
  <si>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</si>
  <si>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</si>
  <si>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</si>
  <si>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</si>
  <si>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</si>
  <si>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</si>
  <si>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</si>
  <si>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</si>
  <si>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</si>
  <si>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</si>
  <si>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</si>
  <si>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</si>
  <si>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</si>
  <si>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</si>
  <si>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</si>
  <si>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</si>
  <si>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</si>
  <si>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</si>
  <si>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</si>
  <si>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</si>
  <si>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</si>
  <si>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</si>
  <si>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</si>
  <si>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</si>
  <si>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</si>
  <si>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</si>
  <si>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</si>
  <si>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</si>
  <si>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</si>
  <si>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</si>
  <si>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</si>
  <si>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</si>
  <si>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</si>
  <si>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</si>
  <si>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</si>
  <si>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</si>
  <si>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</si>
  <si>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</si>
  <si>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</si>
  <si>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</si>
  <si>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</si>
  <si>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</si>
  <si>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</si>
  <si>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</si>
  <si>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</si>
  <si>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</si>
  <si>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</si>
  <si>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</si>
  <si>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</si>
  <si>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</si>
  <si>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</si>
  <si>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</si>
  <si>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</si>
  <si>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</si>
  <si>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</si>
  <si>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</si>
  <si>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</si>
  <si>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</si>
  <si>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</si>
  <si>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</si>
  <si>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</si>
  <si>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</si>
  <si>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</si>
  <si>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</si>
  <si>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</si>
  <si>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</si>
  <si>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</si>
  <si>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</si>
  <si>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</si>
  <si>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</si>
  <si>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</si>
  <si>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</si>
  <si>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</si>
  <si>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</si>
  <si>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</si>
  <si>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</si>
  <si>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</si>
  <si>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</si>
  <si>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</si>
  <si>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</si>
  <si>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</si>
  <si>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</si>
  <si>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</si>
  <si>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</si>
  <si>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</si>
  <si>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</si>
  <si>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</si>
  <si>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</si>
  <si>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</si>
  <si>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</si>
  <si>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</si>
  <si>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</si>
  <si>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</si>
  <si>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</si>
  <si>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</si>
  <si>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</si>
  <si>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</si>
  <si>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</si>
  <si>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</si>
  <si>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</si>
  <si>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</si>
  <si>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</si>
  <si>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</si>
  <si>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</si>
  <si>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</si>
  <si>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</si>
  <si>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</si>
  <si>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</si>
  <si>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</si>
  <si>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</si>
  <si>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</si>
  <si>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</si>
  <si>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</si>
  <si>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</si>
  <si>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</si>
  <si>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</si>
  <si>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</si>
  <si>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</si>
  <si>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</si>
  <si>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</si>
  <si>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</si>
  <si>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</si>
  <si>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</si>
  <si>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</si>
  <si>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</si>
  <si>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</si>
  <si>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</si>
  <si>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</si>
  <si>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</si>
  <si>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</si>
  <si>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</si>
  <si>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</si>
  <si>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</si>
  <si>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</si>
  <si>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</si>
  <si>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</si>
  <si>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</si>
  <si>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</si>
  <si>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</si>
  <si>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</si>
  <si>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</si>
  <si>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</si>
  <si>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</si>
  <si>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</si>
  <si>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</si>
  <si>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</si>
  <si>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</si>
  <si>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</si>
  <si>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</si>
  <si>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</si>
  <si>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</si>
  <si>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</si>
  <si>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</si>
  <si>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</si>
  <si>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</si>
  <si>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</si>
  <si>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</si>
  <si>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</si>
  <si>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</si>
  <si>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</si>
  <si>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</si>
  <si>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</si>
  <si>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</si>
  <si>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</si>
  <si>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</si>
  <si>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</si>
  <si>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</si>
  <si>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</si>
  <si>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</si>
  <si>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</si>
  <si>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</si>
  <si>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</si>
  <si>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</si>
  <si>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</si>
  <si>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</si>
  <si>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</si>
  <si>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</si>
  <si>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</si>
  <si>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</si>
  <si>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</si>
  <si>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</si>
  <si>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</si>
  <si>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</si>
  <si>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</si>
  <si>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</si>
  <si>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</si>
  <si>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</si>
  <si>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</si>
  <si>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</si>
  <si>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</si>
  <si>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</si>
  <si>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</si>
  <si>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</si>
  <si>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</si>
  <si>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</si>
  <si>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</si>
  <si>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</si>
  <si>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</si>
  <si>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</si>
  <si>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</si>
  <si>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</si>
  <si>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</si>
  <si>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</si>
  <si>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</si>
  <si>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</si>
  <si>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</si>
  <si>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</si>
  <si>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</si>
  <si>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</si>
  <si>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</si>
  <si>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</si>
  <si>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</si>
  <si>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</si>
  <si>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</si>
  <si>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</si>
  <si>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</si>
  <si>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</si>
  <si>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</si>
  <si>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</si>
  <si>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</si>
  <si>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</si>
  <si>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</si>
  <si>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</si>
  <si>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</si>
  <si>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</si>
  <si>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</si>
  <si>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</si>
  <si>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</si>
  <si>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</si>
  <si>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</si>
  <si>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</si>
  <si>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</si>
  <si>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</si>
  <si>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</si>
  <si>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</si>
  <si>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</si>
  <si>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</si>
  <si>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</si>
  <si>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</si>
  <si>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</si>
  <si>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</si>
  <si>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</si>
  <si>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</si>
  <si>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</si>
  <si>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</si>
  <si>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</si>
  <si>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</si>
  <si>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</si>
  <si>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</si>
  <si>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</si>
  <si>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</si>
  <si>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</si>
  <si>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</si>
  <si>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</si>
  <si>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</si>
  <si>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</si>
  <si>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</si>
  <si>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</si>
  <si>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</si>
  <si>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</si>
  <si>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</si>
  <si>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</si>
  <si>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</si>
  <si>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</si>
  <si>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</si>
  <si>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</si>
  <si>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</si>
  <si>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</si>
  <si>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</si>
  <si>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</si>
  <si>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</si>
  <si>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</si>
  <si>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</si>
  <si>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</si>
  <si>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</si>
  <si>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</si>
  <si>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</si>
  <si>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</si>
  <si>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</si>
  <si>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</si>
  <si>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</si>
  <si>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</si>
  <si>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</si>
  <si>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</si>
  <si>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</si>
  <si>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</si>
  <si>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</si>
  <si>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</si>
  <si>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</si>
  <si>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</si>
  <si>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</si>
  <si>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</si>
  <si>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</si>
  <si>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</si>
  <si>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</si>
  <si>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</si>
  <si>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</si>
  <si>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</si>
  <si>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</si>
  <si>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</si>
  <si>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</si>
  <si>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</si>
  <si>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</si>
  <si>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</si>
  <si>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</si>
  <si>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</si>
  <si>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</si>
  <si>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</si>
  <si>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</si>
  <si>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</si>
  <si>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</si>
  <si>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</si>
  <si>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</si>
  <si>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</si>
  <si>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</si>
  <si>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</si>
  <si>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</si>
  <si>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</si>
  <si>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</si>
  <si>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</si>
  <si>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</si>
  <si>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</si>
  <si>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맑은 고딕"/>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</si>
  <si>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</si>
  <si>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</si>
  <si>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</si>
  <si>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</si>
  <si>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</si>
  <si>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</si>
  <si>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</si>
  <si>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</si>
  <si>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</si>
  <si>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</si>
  <si>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</si>
  <si>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</si>
  <si>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</si>
  <si>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</si>
  <si>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</si>
  <si>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</si>
  <si>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</si>
  <si>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</si>
  <si>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</si>
  <si>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</si>
  <si>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</si>
  <si>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</si>
  <si>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</si>
  <si>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</si>
  <si>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</si>
  <si>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</si>
  <si>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</si>
  <si>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</si>
  <si>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</si>
  <si>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</si>
  <si>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</si>
  <si>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</si>
  <si>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</si>
  <si>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</si>
  <si>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</si>
  <si>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</si>
  <si>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</si>
  <si>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</si>
  <si>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</si>
  <si>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</si>
  <si>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</si>
  <si>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</si>
  <si>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</si>
  <si>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</si>
  <si>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</si>
  <si>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</si>
  <si>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</si>
  <si>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</si>
  <si>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</si>
  <si>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</si>
  <si>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</si>
  <si>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</si>
  <si>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</si>
  <si>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</si>
  <si>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</si>
  <si>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</si>
  <si>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</si>
  <si>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</si>
  <si>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</si>
  <si>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</si>
  <si>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</si>
  <si>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</si>
  <si>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</si>
  <si>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</si>
  <si>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</si>
  <si>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</si>
  <si>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</si>
  <si>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</si>
  <si>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</si>
  <si>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</si>
  <si>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</si>
  <si>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</si>
  <si>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</si>
  <si>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</si>
  <si>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</si>
  <si>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</si>
  <si>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</si>
  <si>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</si>
  <si>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</si>
  <si>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</si>
  <si>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</si>
  <si>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</si>
  <si>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</si>
  <si>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</si>
  <si>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</si>
  <si>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</si>
  <si>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</si>
  <si>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</si>
  <si>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</si>
  <si>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</si>
  <si>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</si>
  <si>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</si>
  <si>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</si>
  <si>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</si>
  <si>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</si>
  <si>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</si>
  <si>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</si>
  <si>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</si>
  <si>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</si>
  <si>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</si>
  <si>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</si>
  <si>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</si>
  <si>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</si>
  <si>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</si>
  <si>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</si>
  <si>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</si>
  <si>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</si>
  <si>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</si>
  <si>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</si>
  <si>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</si>
  <si>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</si>
  <si>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</si>
  <si>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</si>
  <si>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</si>
  <si>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</si>
  <si>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</si>
  <si>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</si>
  <si>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</si>
  <si>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</si>
  <si>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</si>
  <si>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</si>
  <si>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</si>
  <si>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</si>
  <si>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</si>
  <si>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</si>
  <si>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</si>
  <si>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</si>
  <si>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</si>
  <si>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</si>
  <si>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</si>
  <si>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</si>
  <si>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</si>
  <si>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</si>
  <si>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</si>
  <si>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</si>
  <si>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</si>
  <si>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</si>
  <si>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</si>
  <si>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</si>
  <si>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</si>
  <si>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</si>
  <si>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</si>
  <si>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</si>
  <si>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</si>
  <si>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</si>
  <si>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</si>
  <si>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</si>
  <si>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</si>
  <si>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</si>
  <si>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</si>
  <si>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</si>
  <si>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</si>
  <si>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</si>
  <si>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</si>
  <si>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</si>
  <si>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</si>
  <si>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</si>
  <si>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</si>
  <si>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</si>
  <si>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</si>
  <si>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</si>
  <si>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</si>
  <si>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</si>
  <si>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</si>
  <si>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</si>
  <si>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</si>
  <si>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</si>
  <si>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</si>
  <si>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</si>
  <si>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</si>
  <si>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</si>
  <si>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</si>
  <si>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</si>
  <si>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</si>
  <si>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</si>
  <si>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</si>
  <si>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</si>
  <si>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</si>
  <si>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</si>
  <si>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</si>
  <si>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</si>
  <si>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</si>
  <si>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</si>
  <si>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</si>
  <si>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</si>
  <si>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</si>
  <si>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</si>
  <si>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</si>
  <si>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</si>
  <si>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</si>
  <si>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</si>
  <si>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</si>
  <si>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</si>
  <si>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</si>
  <si>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</si>
  <si>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</si>
  <si>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</si>
  <si>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</si>
  <si>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</si>
  <si>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</si>
  <si>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</si>
  <si>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</si>
  <si>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</si>
  <si>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</si>
  <si>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</si>
  <si>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</si>
  <si>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</si>
  <si>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</si>
  <si>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</si>
  <si>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</si>
  <si>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</si>
  <si>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</si>
  <si>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</si>
  <si>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</si>
  <si>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</si>
  <si>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</si>
  <si>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</si>
  <si>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</si>
  <si>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</si>
  <si>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</si>
  <si>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</si>
  <si>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</si>
  <si>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</si>
  <si>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</si>
  <si>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</si>
  <si>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</si>
  <si>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</si>
  <si>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</si>
  <si>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</si>
  <si>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</si>
  <si>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</si>
  <si>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</si>
  <si>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</si>
  <si>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</si>
  <si>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</si>
  <si>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</si>
  <si>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</si>
  <si>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</si>
  <si>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</si>
  <si>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</si>
  <si>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</si>
  <si>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</si>
  <si>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</si>
  <si>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</si>
  <si>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</si>
  <si>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</si>
  <si>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</si>
  <si>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</si>
  <si>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</si>
  <si>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</si>
  <si>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</si>
  <si>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</si>
  <si>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</si>
  <si>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</si>
  <si>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</si>
  <si>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</si>
  <si>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</si>
  <si>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</si>
  <si>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</si>
  <si>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</si>
  <si>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</si>
  <si>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</si>
  <si>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</si>
  <si>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</si>
  <si>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</si>
  <si>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</si>
  <si>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</si>
  <si>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</si>
  <si>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</si>
  <si>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</si>
  <si>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</si>
  <si>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</si>
  <si>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</si>
  <si>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</si>
  <si>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</si>
  <si>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</si>
  <si>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</si>
  <si>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</si>
  <si>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</si>
  <si>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</si>
  <si>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</si>
  <si>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</si>
  <si>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</si>
  <si>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</si>
  <si>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</si>
  <si>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</si>
  <si>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</si>
  <si>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</si>
  <si>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</si>
  <si>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</si>
  <si>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</si>
  <si>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</si>
  <si>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</si>
  <si>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</si>
  <si>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</si>
  <si>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</si>
  <si>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</si>
  <si>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</si>
  <si>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</si>
  <si>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</si>
  <si>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</si>
  <si>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</si>
  <si>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</si>
  <si>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</si>
  <si>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</si>
  <si>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</si>
  <si>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</si>
  <si>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</si>
  <si>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</si>
  <si>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</si>
  <si>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</si>
  <si>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</si>
  <si>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</si>
  <si>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</si>
  <si>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</si>
  <si>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</si>
  <si>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</si>
  <si>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</si>
  <si>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</si>
  <si>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</si>
  <si>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</si>
  <si>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</si>
  <si>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</si>
  <si>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</si>
  <si>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</si>
  <si>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</si>
  <si>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</si>
  <si>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</si>
  <si>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</si>
  <si>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</si>
  <si>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</si>
  <si>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</si>
  <si>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</si>
  <si>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</si>
  <si>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</si>
  <si>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</si>
  <si>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</si>
  <si>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</si>
  <si>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</si>
  <si>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</si>
  <si>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</si>
  <si>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</si>
  <si>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</si>
  <si>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</si>
  <si>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</si>
  <si>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</si>
  <si>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</si>
  <si>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</si>
  <si>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</si>
  <si>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</si>
  <si>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</si>
  <si>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</si>
  <si>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</si>
  <si>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</si>
  <si>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</si>
  <si>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</si>
  <si>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</si>
  <si>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</si>
  <si>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</si>
  <si>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</si>
  <si>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</si>
  <si>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</si>
  <si>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</si>
  <si>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</si>
  <si>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</si>
  <si>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</si>
  <si>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</si>
  <si>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</si>
  <si>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</si>
  <si>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</si>
  <si>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</si>
  <si>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</si>
  <si>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</si>
  <si>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</si>
  <si>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</si>
  <si>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</si>
  <si>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</si>
  <si>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</si>
  <si>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</si>
  <si>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</si>
  <si>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</si>
  <si>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</si>
  <si>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</si>
  <si>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</si>
  <si>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</si>
  <si>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</si>
  <si>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</si>
  <si>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</si>
  <si>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</si>
  <si>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</si>
  <si>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</si>
  <si>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</si>
  <si>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</si>
  <si>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</si>
  <si>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</si>
  <si>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</si>
  <si>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</si>
  <si>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</si>
  <si>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</si>
  <si>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</si>
  <si>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</si>
  <si>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</si>
  <si>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</si>
  <si>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</si>
  <si>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</si>
  <si>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</si>
  <si>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</si>
  <si>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</si>
  <si>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</si>
  <si>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</si>
  <si>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</si>
  <si>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</si>
  <si>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</si>
  <si>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</si>
  <si>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</si>
  <si>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</si>
  <si>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</si>
  <si>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</si>
  <si>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</si>
  <si>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</si>
  <si>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</si>
  <si>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</si>
  <si>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</si>
  <si>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</si>
  <si>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</si>
  <si>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</si>
  <si>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</si>
  <si>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</si>
  <si>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</si>
  <si>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</si>
  <si>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</si>
  <si>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</si>
  <si>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</si>
  <si>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</si>
  <si>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</si>
  <si>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</si>
  <si>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</si>
  <si>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</si>
  <si>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</si>
  <si>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</si>
  <si>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</si>
  <si>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</si>
  <si>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</si>
  <si>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</si>
  <si>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</si>
  <si>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</si>
  <si>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</si>
  <si>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</si>
  <si>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</si>
  <si>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</si>
  <si>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</si>
  <si>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</si>
  <si>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</si>
  <si>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</si>
  <si>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</si>
  <si>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</si>
  <si>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</si>
  <si>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</si>
  <si>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</si>
  <si>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</si>
  <si>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</si>
  <si>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</si>
  <si>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</si>
  <si>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</si>
  <si>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</si>
  <si>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</si>
  <si>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</si>
  <si>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</si>
  <si>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</si>
  <si>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</si>
  <si>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</si>
  <si>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</si>
  <si>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</si>
  <si>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</si>
  <si>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</si>
  <si>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</si>
  <si>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</si>
  <si>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</si>
  <si>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</si>
  <si>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</si>
  <si>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</si>
  <si>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</si>
  <si>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</si>
  <si>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</si>
  <si>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</si>
  <si>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</si>
  <si>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</si>
  <si>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</si>
  <si>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</si>
  <si>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</si>
  <si>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</si>
  <si>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</si>
  <si>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</si>
  <si>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</si>
  <si>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</si>
  <si>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</si>
  <si>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</si>
  <si>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</si>
  <si>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</si>
  <si>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</si>
  <si>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</si>
  <si>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</si>
  <si>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</si>
  <si>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</si>
  <si>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</si>
  <si>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</si>
  <si>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</si>
  <si>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</si>
  <si>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</si>
  <si>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</si>
  <si>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</si>
  <si>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</si>
  <si>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</si>
  <si>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</si>
  <si>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</si>
  <si>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</si>
  <si>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</si>
  <si>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</si>
  <si>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</si>
  <si>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</si>
  <si>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</si>
  <si>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</si>
  <si>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</si>
  <si>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</si>
  <si>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</si>
  <si>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</si>
  <si>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</si>
  <si>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</si>
  <si>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</si>
  <si>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</si>
  <si>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</si>
  <si>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</si>
  <si>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</si>
  <si>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</si>
  <si>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</si>
  <si>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</si>
  <si>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</si>
  <si>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</si>
  <si>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</si>
  <si>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</si>
  <si>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</si>
  <si>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</si>
  <si>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</si>
  <si>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</si>
  <si>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</si>
  <si>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</si>
  <si>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</si>
  <si>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</si>
  <si>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</si>
  <si>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</si>
  <si>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</si>
  <si>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</si>
  <si>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</si>
  <si>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</si>
  <si>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</si>
  <si>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</si>
  <si>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</si>
  <si>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</si>
  <si>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</si>
  <si>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</si>
  <si>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</si>
  <si>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</si>
  <si>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</si>
  <si>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</si>
  <si>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</si>
  <si>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</si>
  <si>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</si>
  <si>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</si>
  <si>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</si>
  <si>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</si>
  <si>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</si>
  <si>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</si>
  <si>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</si>
  <si>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</si>
  <si>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</si>
  <si>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</si>
  <si>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</si>
  <si>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</si>
  <si>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</si>
  <si>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</si>
  <si>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</si>
  <si>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</si>
  <si>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</si>
  <si>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</si>
  <si>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</si>
  <si>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</si>
  <si>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</si>
  <si>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</si>
  <si>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</si>
  <si>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</si>
  <si>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</si>
  <si>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</si>
  <si>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</si>
  <si>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</si>
  <si>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</si>
  <si>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</si>
  <si>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</si>
  <si>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</si>
  <si>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</si>
  <si>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</si>
  <si>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</si>
  <si>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</si>
  <si>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</si>
  <si>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</si>
  <si>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</si>
  <si>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</si>
  <si>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</si>
  <si>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</si>
  <si>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</si>
  <si>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</si>
  <si>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</si>
  <si>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</si>
  <si>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</si>
  <si>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</si>
  <si>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</si>
  <si>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</si>
  <si>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</si>
  <si>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</si>
  <si>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</si>
  <si>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</si>
  <si>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</si>
  <si>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</si>
  <si>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</si>
  <si>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</si>
  <si>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</si>
  <si>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</si>
  <si>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</si>
  <si>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</si>
  <si>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</si>
  <si>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</si>
  <si>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</si>
  <si>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</si>
  <si>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</si>
  <si>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</si>
  <si>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</si>
  <si>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</si>
  <si>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</si>
  <si>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</si>
  <si>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</si>
  <si>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</si>
  <si>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</si>
  <si>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</si>
  <si>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</si>
  <si>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</si>
  <si>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</si>
  <si>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</si>
  <si>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</si>
  <si>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</si>
  <si>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</si>
  <si>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</si>
  <si>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</si>
  <si>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</si>
  <si>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</si>
  <si>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</si>
  <si>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</si>
  <si>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</si>
  <si>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</si>
  <si>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</si>
  <si>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</si>
  <si>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</si>
  <si>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</si>
  <si>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</si>
  <si>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</si>
  <si>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</si>
  <si>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</si>
  <si>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</si>
  <si>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</si>
  <si>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</si>
  <si>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</si>
  <si>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</si>
  <si>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</si>
  <si>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</si>
  <si>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</si>
  <si>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</si>
  <si>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</si>
  <si>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</si>
  <si>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</si>
  <si>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</si>
  <si>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</si>
  <si>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</si>
  <si>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</si>
  <si>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</si>
  <si>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</si>
  <si>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</si>
  <si>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</si>
  <si>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</si>
  <si>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</si>
  <si>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</si>
  <si>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</si>
  <si>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</si>
  <si>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</si>
  <si>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</si>
  <si>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</si>
  <si>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</si>
  <si>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</si>
  <si>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</si>
  <si>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</si>
  <si>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</si>
  <si>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</si>
  <si>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</si>
  <si>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</si>
  <si>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</si>
  <si>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</si>
  <si>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</si>
  <si>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</si>
  <si>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</si>
  <si>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</si>
  <si>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</si>
  <si>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</si>
  <si>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</si>
  <si>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</si>
  <si>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</si>
  <si>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</si>
  <si>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</si>
  <si>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</si>
  <si>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</si>
  <si>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</si>
  <si>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</si>
  <si>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</si>
  <si>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</si>
  <si>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</si>
  <si>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</si>
  <si>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</si>
  <si>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</si>
  <si>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</si>
  <si>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</si>
  <si>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</si>
  <si>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</si>
  <si>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</si>
  <si>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Sangshin Elecom Co., Ltd.</t>
    <phoneticPr fontId="103" type="noConversion"/>
  </si>
  <si>
    <t>307-81-00104</t>
    <phoneticPr fontId="103" type="noConversion"/>
  </si>
  <si>
    <t xml:space="preserve">507 Dangsan-ro, Yunseo-myeon, Sejong-si, Republic of Korea </t>
    <phoneticPr fontId="103" type="noConversion"/>
  </si>
  <si>
    <t>Tae-Kyoung Sung</t>
    <phoneticPr fontId="103" type="noConversion"/>
  </si>
  <si>
    <t>eric@sangshinec.com</t>
    <phoneticPr fontId="103" type="noConversion"/>
  </si>
  <si>
    <t>044-865-9004</t>
    <phoneticPr fontId="103" type="noConversion"/>
  </si>
  <si>
    <t>Jae-hun Lee</t>
    <phoneticPr fontId="103" type="noConversion"/>
  </si>
  <si>
    <t>Team leader</t>
    <phoneticPr fontId="103" type="noConversion"/>
  </si>
  <si>
    <t>leed01@sangshinec.com</t>
    <phoneticPr fontId="103" type="noConversion"/>
  </si>
  <si>
    <t>044-865-9004</t>
    <phoneticPr fontId="103" type="noConversion"/>
  </si>
  <si>
    <t>https://www.sangshinec.com/kr/company/conflict_minerals_policy.php?anchor=middleArea</t>
    <phoneticPr fontId="103" type="noConversion"/>
  </si>
  <si>
    <t>100%</t>
  </si>
  <si>
    <t>Alpha</t>
  </si>
  <si>
    <t>BPF1755MS890A</t>
  </si>
  <si>
    <t>BPF307MS40A</t>
  </si>
  <si>
    <t>BPF307MS80A</t>
  </si>
  <si>
    <t>LPF180MSA</t>
  </si>
  <si>
    <t>CADPX8MR928/952N1A</t>
  </si>
  <si>
    <t>DPX44R1257/1583SA</t>
  </si>
  <si>
    <t>KS90D60 6.3 4 773-0.5L-LF</t>
  </si>
  <si>
    <t>KS90D60 7.5 4 855-1.0SA-LF</t>
  </si>
  <si>
    <t>MBP1212RC921S13A</t>
  </si>
  <si>
    <t>MBP32R915S26J</t>
  </si>
  <si>
    <t>MBP34R1350C100A</t>
  </si>
  <si>
    <t>MBP34R2092C90A</t>
  </si>
  <si>
    <t>MBP34R5787S125B</t>
  </si>
  <si>
    <t>MBP34RC1000S100A</t>
  </si>
  <si>
    <t>MBP44R1621S10A</t>
  </si>
  <si>
    <t>MBP44RC1484S40A</t>
  </si>
  <si>
    <t>MBP44RC4172S40A</t>
  </si>
  <si>
    <t>MBP45R3300S400A</t>
  </si>
  <si>
    <t>MBP84RC2N2491S15C</t>
  </si>
  <si>
    <t>MDPX1412R383/393SP06A</t>
  </si>
  <si>
    <t>TPX1227/1278/1575SPB</t>
  </si>
  <si>
    <t>MBP86RC3550S500B</t>
  </si>
  <si>
    <t>MBP86RC2700SP250A</t>
  </si>
  <si>
    <t>MBP810RC942C35A</t>
  </si>
  <si>
    <t>MBP810RC876C35A</t>
  </si>
  <si>
    <t>MBP810RC869C21A</t>
  </si>
  <si>
    <t>MBP810RC789C63A</t>
  </si>
  <si>
    <t>MBP810RC748C40A</t>
  </si>
  <si>
    <t>MBP810RC2700SP25A</t>
  </si>
  <si>
    <t>MBP810RC2492SP22A</t>
  </si>
  <si>
    <t>MBP76RC4300S200A</t>
  </si>
  <si>
    <t>MBP76RC4300S104A</t>
  </si>
  <si>
    <t>MBP68RC3100S460A</t>
  </si>
  <si>
    <t>MBP66RC1030S06A</t>
  </si>
  <si>
    <t>MBP58RC1575S50A</t>
  </si>
  <si>
    <t>MBP58RC1575C62A</t>
  </si>
  <si>
    <t>MBP58RC1278S50A</t>
  </si>
  <si>
    <t>MBP56RC2N725SP45A</t>
  </si>
  <si>
    <t>MBP56RC2N4750CP830A</t>
  </si>
  <si>
    <t>MBP46RC4000S500A</t>
  </si>
  <si>
    <t>MBP46RC4000S125A</t>
  </si>
  <si>
    <t>MBP46RC3300S350A</t>
  </si>
  <si>
    <t>MBP46RC2N4750CP400A</t>
  </si>
  <si>
    <t>MBP46RC2N4557SP125B</t>
  </si>
  <si>
    <t>MBP46RC1740CP90A</t>
  </si>
  <si>
    <t>MBP45RC920S80A</t>
  </si>
  <si>
    <t>MBP45RC4700S600B</t>
  </si>
  <si>
    <t>MBP44RC978S05D</t>
  </si>
  <si>
    <t>MBP44RC978S05C</t>
  </si>
  <si>
    <t>MBP44RC967S26A</t>
  </si>
  <si>
    <t>MBP44RC875CP34A</t>
  </si>
  <si>
    <t>MBP44RC600C12A</t>
  </si>
  <si>
    <t>MBP44RC4900S800A</t>
  </si>
  <si>
    <t>MBP44RC4076S134A</t>
  </si>
  <si>
    <t>MBP44RC4000SP1000B</t>
  </si>
  <si>
    <t>MBP44RC3421S50A</t>
  </si>
  <si>
    <t>MBP44RC3421S300A</t>
  </si>
  <si>
    <t>MBP44RC2N1740S60A</t>
  </si>
  <si>
    <t>MBP44RC2190S170A</t>
  </si>
  <si>
    <t>MBP44RC2176S134A</t>
  </si>
  <si>
    <t>MBP44RC1N3975C500A</t>
  </si>
  <si>
    <t>MBP44RC1800S40A</t>
  </si>
  <si>
    <t>MBP44RC1650S48A</t>
  </si>
  <si>
    <t>MBP44RC1575SP20B</t>
  </si>
  <si>
    <t>MBP44RC1575S20C</t>
  </si>
  <si>
    <t>MBP44RC1538S41B</t>
  </si>
  <si>
    <t>MBP44RC1176S24A</t>
  </si>
  <si>
    <t>MBP44RC1090S15E</t>
  </si>
  <si>
    <t>MBP44RC1090S15D</t>
  </si>
  <si>
    <t>MBP44RC1090S15C</t>
  </si>
  <si>
    <t>MBP44RC1030S15D</t>
  </si>
  <si>
    <t>MBP44RC1030S15C</t>
  </si>
  <si>
    <t>MBP44R1650S49A</t>
  </si>
  <si>
    <t>MBP43R3650S100B</t>
  </si>
  <si>
    <t>MBP43R1650S49A</t>
  </si>
  <si>
    <t>MBP43R1538S41A</t>
  </si>
  <si>
    <t>MBP34R4300C200A</t>
  </si>
  <si>
    <t>MBP34R3992C90A</t>
  </si>
  <si>
    <t>MBP33RC5650S500A</t>
  </si>
  <si>
    <t>MBP33RC3625S110A</t>
  </si>
  <si>
    <t>MBP33R5787S125PC</t>
  </si>
  <si>
    <t>MBP33R2355C310A</t>
  </si>
  <si>
    <t>MBP23R5000S10B</t>
  </si>
  <si>
    <t>MBP22R5825S200B</t>
  </si>
  <si>
    <t>MBP22R2000S40A</t>
  </si>
  <si>
    <t>MBP2.54R3795C120C</t>
  </si>
  <si>
    <t>MBP2.54R3795C120B</t>
  </si>
  <si>
    <t>MBP2.54R3792C120A</t>
  </si>
  <si>
    <t>MBP2.54R3450S300A</t>
  </si>
  <si>
    <t>MBP2.54R2000S50A</t>
  </si>
  <si>
    <t>MBP2.54R1995C120B</t>
  </si>
  <si>
    <t>MBP2.53R3750S100B</t>
  </si>
  <si>
    <t>MBP2.53R3650S100D</t>
  </si>
  <si>
    <t>MBP2.53R2800S200A</t>
  </si>
  <si>
    <t>MBP1212RC915S24B</t>
  </si>
  <si>
    <t>MBP1212RC872S15B</t>
  </si>
  <si>
    <t>MDPX8R1176/1575SP20A</t>
  </si>
  <si>
    <t>MDPX8R1030/1090SP15A</t>
  </si>
  <si>
    <t>MDPX86R978/1090SC</t>
  </si>
  <si>
    <t>MDPX810R2067/2245SC</t>
  </si>
  <si>
    <t>MDPX58R1538/1650S41/49A</t>
  </si>
  <si>
    <t>TPX1227/1278/1575SPA</t>
  </si>
  <si>
    <t>KSCA-UWB86B</t>
  </si>
  <si>
    <t>KSA-ST1227MS25Y22</t>
  </si>
  <si>
    <t>KSA-SL1L5MS33T9F2C</t>
  </si>
  <si>
    <t>KSA-SL1L5MS27T10F2A</t>
  </si>
  <si>
    <t>KSA-SL1L2MS35T12F2A</t>
  </si>
  <si>
    <t>KS90D60 7.5 4 820-1.0SA-LF</t>
  </si>
  <si>
    <t>KS90D60 6.3 4 976-0.5L-LF</t>
  </si>
  <si>
    <t>KS90D60 6.3 4 826-0.5L-LF</t>
  </si>
  <si>
    <t>KS90D60 6.3 4 663-0.5L-LF</t>
  </si>
  <si>
    <t>KS90D60 6.3 4 626-0.5L-LF</t>
  </si>
  <si>
    <t>KS90D60 6.3 4 613-0.5L-LF</t>
  </si>
  <si>
    <t>KS90D60 6.3 4 603-0.5L-LF</t>
  </si>
  <si>
    <t>KS90D60 6.3 4 576-0.5L-LF</t>
  </si>
  <si>
    <t>KS90D60 6.3 4 563-0.5L-LF</t>
  </si>
  <si>
    <t>KS90D60 6.3 4 543-0.5L-LF</t>
  </si>
  <si>
    <t>KS90D60 6.3 4 523-0.5L-LF</t>
  </si>
  <si>
    <t>KS90D40 8 4 992-1.0S-LF</t>
  </si>
  <si>
    <t>KS90D40 8 4 928-1.0S-LF</t>
  </si>
  <si>
    <t>KS37D20 10 4 3542-1.0S-LF</t>
  </si>
  <si>
    <t>SDFA092096AA</t>
  </si>
  <si>
    <t>CADPX8MR928/959N1A</t>
  </si>
  <si>
    <t>CADPX8MR757/787N1A</t>
  </si>
  <si>
    <t>CADPX10MR932/941NA</t>
  </si>
  <si>
    <t>CABPF8MR1372S45A</t>
  </si>
  <si>
    <t>CABPF7MR1375S50A</t>
  </si>
  <si>
    <t>BPF850MS200A</t>
  </si>
  <si>
    <t>BPF600MS200A</t>
  </si>
  <si>
    <t>BPF350MS200B</t>
  </si>
  <si>
    <t>BPF185MH90A</t>
  </si>
  <si>
    <t>BP65R1030S60A</t>
  </si>
  <si>
    <t>BP64R825H350A</t>
  </si>
  <si>
    <t>BP64R425S08A</t>
  </si>
  <si>
    <t>BP55R1176S20A</t>
  </si>
  <si>
    <t>BP42R1575S20A</t>
  </si>
  <si>
    <t>BP42R1227S20B</t>
  </si>
  <si>
    <t>BP38R1550S320A</t>
  </si>
  <si>
    <t>BP33R1643S34E</t>
  </si>
  <si>
    <t>BEF94MS28A</t>
  </si>
  <si>
    <t>BEF67R1370S60B</t>
  </si>
  <si>
    <t>DPX44R1227/1575S20E</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</si>
</sst>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1" formatCode="_-* #,##0_-;\-* #,##0_-;_-*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quot;$&quot;* #,##0.00_-;\-&quot;$&quot;* #,##0.00_-;_-&quot;$&quot;* &quot;-&quot;??_-;_-@_-"/>
    <numFmt numFmtId="185" formatCode="_-* #,##0\ &quot;€&quot;_-;\-* #,##0\ &quot;€&quot;_-;_-* &quot;-&quot;\ &quot;€&quot;_-;_-@_-"/>
    <numFmt numFmtId="186" formatCode="_-* #,##0\ _€_-;\-* #,##0\ _€_-;_-* &quot;-&quot;\ _€_-;_-@_-"/>
    <numFmt numFmtId="187" formatCode="_-* #,##0.00\ &quot;€&quot;_-;\-* #,##0.00\ &quot;€&quot;_-;_-* &quot;-&quot;??\ &quot;€&quot;_-;_-@_-"/>
    <numFmt numFmtId="188" formatCode="_-* #,##0.00\ _€_-;\-* #,##0.00\ _€_-;_-* &quot;-&quot;??\ _€_-;_-@_-"/>
    <numFmt numFmtId="189" formatCode="_-&quot;€&quot;\ * #,##0_-;\-&quot;€&quot;\ * #,##0_-;_-&quot;€&quot;\ * &quot;-&quot;_-;_-@_-"/>
    <numFmt numFmtId="190" formatCode="_-&quot;€&quot;\ * #,##0.00_-;\-&quot;€&quot;\ * #,##0.00_-;_-&quot;€&quot;\ * &quot;-&quot;??_-;_-@_-"/>
  </numFmts>
  <fonts count="104">
    <font>
      <sz val="10"/>
      <name val="Verdana"/>
      <family val="2"/>
    </font>
    <font>
      <sz val="11"/>
      <color theme="1"/>
      <name val="맑은 고딕"/>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맑은 고딕"/>
      <family val="3"/>
      <charset val="128"/>
      <scheme val="minor"/>
    </font>
    <font>
      <sz val="11"/>
      <color theme="0"/>
      <name val="맑은 고딕"/>
      <family val="3"/>
      <charset val="128"/>
      <scheme val="minor"/>
    </font>
    <font>
      <sz val="11"/>
      <color rgb="FF9C0006"/>
      <name val="ＭＳ Ｐゴシック"/>
      <family val="3"/>
      <charset val="128"/>
    </font>
    <font>
      <sz val="11"/>
      <color rgb="FF9C0006"/>
      <name val="맑은 고딕"/>
      <family val="3"/>
      <charset val="128"/>
      <scheme val="minor"/>
    </font>
    <font>
      <b/>
      <sz val="11"/>
      <color rgb="FFFA7D00"/>
      <name val="맑은 고딕"/>
      <family val="3"/>
      <charset val="128"/>
      <scheme val="minor"/>
    </font>
    <font>
      <b/>
      <sz val="11"/>
      <color theme="0"/>
      <name val="맑은 고딕"/>
      <family val="3"/>
      <charset val="128"/>
      <scheme val="minor"/>
    </font>
    <font>
      <i/>
      <sz val="11"/>
      <color rgb="FF7F7F7F"/>
      <name val="맑은 고딕"/>
      <family val="3"/>
      <charset val="128"/>
      <scheme val="minor"/>
    </font>
    <font>
      <sz val="11"/>
      <color rgb="FF006100"/>
      <name val="맑은 고딕"/>
      <family val="3"/>
      <charset val="128"/>
      <scheme val="minor"/>
    </font>
    <font>
      <b/>
      <sz val="15"/>
      <color theme="3"/>
      <name val="맑은 고딕"/>
      <family val="3"/>
      <charset val="128"/>
      <scheme val="minor"/>
    </font>
    <font>
      <b/>
      <sz val="13"/>
      <color theme="3"/>
      <name val="맑은 고딕"/>
      <family val="3"/>
      <charset val="128"/>
      <scheme val="minor"/>
    </font>
    <font>
      <b/>
      <sz val="11"/>
      <color theme="3"/>
      <name val="맑은 고딕"/>
      <family val="3"/>
      <charset val="128"/>
      <scheme val="minor"/>
    </font>
    <font>
      <u/>
      <sz val="10"/>
      <color theme="10"/>
      <name val="Arial"/>
      <family val="2"/>
    </font>
    <font>
      <u/>
      <sz val="11"/>
      <color theme="10"/>
      <name val="맑은 고딕"/>
      <family val="3"/>
      <charset val="128"/>
      <scheme val="minor"/>
    </font>
    <font>
      <u/>
      <sz val="12"/>
      <color theme="10"/>
      <name val="맑은 고딕"/>
      <family val="3"/>
      <charset val="128"/>
      <scheme val="minor"/>
    </font>
    <font>
      <sz val="11"/>
      <color rgb="FF3F3F76"/>
      <name val="맑은 고딕"/>
      <family val="3"/>
      <charset val="128"/>
      <scheme val="minor"/>
    </font>
    <font>
      <sz val="11"/>
      <color rgb="FFFA7D00"/>
      <name val="맑은 고딕"/>
      <family val="3"/>
      <charset val="128"/>
      <scheme val="minor"/>
    </font>
    <font>
      <sz val="11"/>
      <color rgb="FF9C6500"/>
      <name val="맑은 고딕"/>
      <family val="3"/>
      <charset val="128"/>
      <scheme val="minor"/>
    </font>
    <font>
      <sz val="10"/>
      <color theme="1"/>
      <name val="ＭＳ Ｐゴシック"/>
      <family val="3"/>
      <charset val="128"/>
    </font>
    <font>
      <sz val="11"/>
      <color theme="1"/>
      <name val="ＭＳ Ｐゴシック"/>
      <family val="3"/>
      <charset val="128"/>
    </font>
    <font>
      <sz val="12"/>
      <color theme="1"/>
      <name val="맑은 고딕"/>
      <family val="3"/>
      <charset val="128"/>
      <scheme val="minor"/>
    </font>
    <font>
      <b/>
      <sz val="11"/>
      <color rgb="FF3F3F3F"/>
      <name val="맑은 고딕"/>
      <family val="3"/>
      <charset val="128"/>
      <scheme val="minor"/>
    </font>
    <font>
      <sz val="18"/>
      <color theme="3"/>
      <name val="맑은 고딕"/>
      <family val="3"/>
      <charset val="128"/>
      <scheme val="major"/>
    </font>
    <font>
      <b/>
      <sz val="11"/>
      <color theme="1"/>
      <name val="맑은 고딕"/>
      <family val="3"/>
      <charset val="128"/>
      <scheme val="minor"/>
    </font>
    <font>
      <sz val="11"/>
      <color rgb="FFFF0000"/>
      <name val="맑은 고딕"/>
      <family val="3"/>
      <charset val="128"/>
      <scheme val="minor"/>
    </font>
    <font>
      <sz val="10"/>
      <color theme="1"/>
      <name val="Verdana"/>
      <family val="2"/>
    </font>
    <font>
      <sz val="10"/>
      <color theme="0" tint="-0.34995574816125979"/>
      <name val="Verdana"/>
      <family val="2"/>
    </font>
    <font>
      <sz val="11"/>
      <name val="맑은 고딕"/>
      <family val="3"/>
      <charset val="128"/>
      <scheme val="minor"/>
    </font>
    <font>
      <sz val="10"/>
      <color rgb="FFFF0000"/>
      <name val="Verdana"/>
      <family val="2"/>
    </font>
    <font>
      <u/>
      <sz val="10"/>
      <color indexed="12"/>
      <name val="맑은 고딕"/>
      <family val="3"/>
      <charset val="128"/>
      <scheme val="major"/>
    </font>
    <font>
      <sz val="10"/>
      <name val="맑은 고딕"/>
      <family val="3"/>
      <charset val="128"/>
      <scheme val="major"/>
    </font>
    <font>
      <u/>
      <sz val="12"/>
      <color indexed="12"/>
      <name val="맑은 고딕"/>
      <family val="3"/>
      <charset val="128"/>
      <scheme val="major"/>
    </font>
    <font>
      <sz val="12"/>
      <name val="맑은 고딕"/>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맑은 고딕"/>
      <family val="3"/>
      <charset val="128"/>
      <scheme val="minor"/>
    </font>
    <font>
      <sz val="12"/>
      <name val="Arial"/>
      <family val="2"/>
    </font>
    <font>
      <sz val="11"/>
      <name val="ＭＳ Ｐゴシック"/>
      <family val="2"/>
    </font>
    <font>
      <sz val="11"/>
      <color rgb="FF000000"/>
      <name val="Calibri"/>
      <family val="2"/>
    </font>
    <font>
      <sz val="11"/>
      <name val="맑은 고딕"/>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12"/>
      <name val="바탕"/>
      <family val="1"/>
      <charset val="129"/>
    </font>
    <font>
      <sz val="8"/>
      <name val="돋움"/>
      <family val="3"/>
      <charset val="129"/>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5"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8"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78"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78"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6">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83" fillId="33" borderId="58"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02"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一般 7" xfId="588"/>
    <cellStyle name="표준" xfId="0" builtinId="0"/>
    <cellStyle name="표준 2" xfId="587"/>
    <cellStyle name="標準 2" xfId="589"/>
    <cellStyle name="標準 2 2" xfId="590"/>
    <cellStyle name="標準 2 3" xfId="591"/>
    <cellStyle name="하이퍼링크" xfId="487" builtinId="8"/>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mailto:eric@sangshinec.com" TargetMode="External"/><Relationship Id="rId7"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https://www.sangshinec.com/kr/company/conflict_minerals_policy.php?anchor=middleArea" TargetMode="External"/><Relationship Id="rId5" Type="http://schemas.openxmlformats.org/officeDocument/2006/relationships/hyperlink" Target="mailto:leed01@sangshinec.com" TargetMode="External"/><Relationship Id="rId10" Type="http://schemas.openxmlformats.org/officeDocument/2006/relationships/comments" Target="../comments1.xml"/><Relationship Id="rId4" Type="http://schemas.openxmlformats.org/officeDocument/2006/relationships/hyperlink" Target="mailto:lee01@sangshinec.com"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818</v>
      </c>
      <c r="C2" s="3"/>
      <c r="D2" s="175"/>
      <c r="E2" s="3"/>
      <c r="F2" s="3"/>
      <c r="G2" s="25"/>
    </row>
    <row r="3" spans="1:7">
      <c r="A3" s="296"/>
      <c r="B3" s="3" t="s">
        <v>811</v>
      </c>
      <c r="C3" s="5"/>
      <c r="D3" s="176"/>
      <c r="E3" s="3"/>
      <c r="F3" s="5"/>
      <c r="G3" s="25"/>
    </row>
    <row r="4" spans="1:7" ht="15.75">
      <c r="A4" s="296"/>
      <c r="B4" s="30" t="s">
        <v>820</v>
      </c>
      <c r="C4" s="6"/>
      <c r="D4" s="177"/>
      <c r="E4" s="3"/>
      <c r="F4" s="6"/>
      <c r="G4" s="25"/>
    </row>
    <row r="5" spans="1:7">
      <c r="A5" s="296"/>
      <c r="B5" s="29" t="s">
        <v>1009</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821</v>
      </c>
      <c r="C9" s="299"/>
      <c r="D9" s="299"/>
      <c r="E9" s="299"/>
      <c r="F9" s="299"/>
      <c r="G9" s="25"/>
    </row>
    <row r="10" spans="1:7" ht="27" customHeight="1">
      <c r="A10" s="296"/>
      <c r="B10" s="300" t="s">
        <v>425</v>
      </c>
      <c r="C10" s="300"/>
      <c r="D10" s="300"/>
      <c r="E10" s="300"/>
      <c r="F10" s="300"/>
      <c r="G10" s="25"/>
    </row>
    <row r="11" spans="1:7" ht="27" customHeight="1">
      <c r="A11" s="296"/>
      <c r="B11" s="301"/>
      <c r="C11" s="301"/>
      <c r="D11" s="301"/>
      <c r="E11" s="301"/>
      <c r="F11" s="301"/>
      <c r="G11" s="25"/>
    </row>
    <row r="12" spans="1:7">
      <c r="A12" s="296"/>
      <c r="B12" s="31" t="s">
        <v>819</v>
      </c>
      <c r="C12" s="32" t="s">
        <v>822</v>
      </c>
      <c r="D12" s="179" t="s">
        <v>823</v>
      </c>
      <c r="E12" s="32" t="s">
        <v>595</v>
      </c>
      <c r="F12" s="32" t="s">
        <v>596</v>
      </c>
      <c r="G12" s="25"/>
    </row>
    <row r="13" spans="1:7" ht="33.75">
      <c r="A13" s="296"/>
      <c r="B13" s="2">
        <v>1</v>
      </c>
      <c r="C13" s="27" t="s">
        <v>1057</v>
      </c>
      <c r="D13" s="28" t="s">
        <v>847</v>
      </c>
      <c r="E13" s="163" t="s">
        <v>824</v>
      </c>
      <c r="F13" s="163"/>
      <c r="G13" s="25"/>
    </row>
    <row r="14" spans="1:7" ht="33.75">
      <c r="A14" s="296"/>
      <c r="B14" s="2">
        <v>2</v>
      </c>
      <c r="C14" s="27" t="s">
        <v>1057</v>
      </c>
      <c r="D14" s="28" t="s">
        <v>994</v>
      </c>
      <c r="E14" s="163" t="s">
        <v>515</v>
      </c>
      <c r="F14" s="163" t="s">
        <v>516</v>
      </c>
      <c r="G14" s="25"/>
    </row>
    <row r="15" spans="1:7" ht="89.1" customHeight="1">
      <c r="A15" s="296"/>
      <c r="B15" s="302">
        <v>2.0099999999999998</v>
      </c>
      <c r="C15" s="293" t="s">
        <v>1057</v>
      </c>
      <c r="D15" s="305" t="s">
        <v>2198</v>
      </c>
      <c r="E15" s="164" t="s">
        <v>597</v>
      </c>
      <c r="F15" s="164" t="s">
        <v>600</v>
      </c>
      <c r="G15" s="25"/>
    </row>
    <row r="16" spans="1:7" ht="99" customHeight="1">
      <c r="A16" s="296"/>
      <c r="B16" s="303"/>
      <c r="C16" s="294"/>
      <c r="D16" s="306"/>
      <c r="E16" s="165"/>
      <c r="F16" s="165" t="s">
        <v>598</v>
      </c>
      <c r="G16" s="25"/>
    </row>
    <row r="17" spans="1:7" ht="63" customHeight="1">
      <c r="A17" s="296"/>
      <c r="B17" s="304"/>
      <c r="C17" s="295"/>
      <c r="D17" s="307"/>
      <c r="E17" s="27"/>
      <c r="F17" s="27" t="s">
        <v>599</v>
      </c>
      <c r="G17" s="25"/>
    </row>
    <row r="18" spans="1:7" ht="117" customHeight="1">
      <c r="A18" s="296"/>
      <c r="B18" s="302">
        <v>2.02</v>
      </c>
      <c r="C18" s="293" t="s">
        <v>1057</v>
      </c>
      <c r="D18" s="305" t="s">
        <v>2199</v>
      </c>
      <c r="E18" s="164" t="s">
        <v>426</v>
      </c>
      <c r="F18" s="164" t="s">
        <v>510</v>
      </c>
      <c r="G18" s="25"/>
    </row>
    <row r="19" spans="1:7" ht="71.099999999999994" customHeight="1">
      <c r="A19" s="296"/>
      <c r="B19" s="303"/>
      <c r="C19" s="294"/>
      <c r="D19" s="306"/>
      <c r="E19" s="165" t="s">
        <v>514</v>
      </c>
      <c r="F19" s="165" t="s">
        <v>427</v>
      </c>
      <c r="G19" s="25"/>
    </row>
    <row r="20" spans="1:7" ht="90.75" customHeight="1">
      <c r="A20" s="296"/>
      <c r="B20" s="303"/>
      <c r="C20" s="294"/>
      <c r="D20" s="306"/>
      <c r="E20" s="165"/>
      <c r="F20" s="165" t="s">
        <v>602</v>
      </c>
      <c r="G20" s="25"/>
    </row>
    <row r="21" spans="1:7" ht="74.25" customHeight="1">
      <c r="A21" s="296"/>
      <c r="B21" s="304"/>
      <c r="C21" s="295"/>
      <c r="D21" s="307"/>
      <c r="E21" s="27"/>
      <c r="F21" s="27" t="s">
        <v>601</v>
      </c>
      <c r="G21" s="25"/>
    </row>
    <row r="22" spans="1:7" ht="90" customHeight="1">
      <c r="A22" s="296"/>
      <c r="B22" s="311">
        <v>2.0299999999999998</v>
      </c>
      <c r="C22" s="311" t="s">
        <v>794</v>
      </c>
      <c r="D22" s="314" t="s">
        <v>2200</v>
      </c>
      <c r="E22" s="293" t="s">
        <v>424</v>
      </c>
      <c r="F22" s="164" t="s">
        <v>447</v>
      </c>
      <c r="G22" s="25"/>
    </row>
    <row r="23" spans="1:7" ht="109.5" customHeight="1">
      <c r="A23" s="296"/>
      <c r="B23" s="312"/>
      <c r="C23" s="312"/>
      <c r="D23" s="315"/>
      <c r="E23" s="294"/>
      <c r="F23" s="165" t="s">
        <v>795</v>
      </c>
      <c r="G23" s="25"/>
    </row>
    <row r="24" spans="1:7" ht="74.25" customHeight="1">
      <c r="A24" s="296"/>
      <c r="B24" s="313"/>
      <c r="C24" s="313"/>
      <c r="D24" s="316"/>
      <c r="E24" s="295"/>
      <c r="F24" s="27" t="s">
        <v>423</v>
      </c>
      <c r="G24" s="25"/>
    </row>
    <row r="25" spans="1:7" ht="72" customHeight="1">
      <c r="A25" s="296"/>
      <c r="B25" s="2" t="s">
        <v>445</v>
      </c>
      <c r="C25" s="27" t="s">
        <v>446</v>
      </c>
      <c r="D25" s="28" t="s">
        <v>2201</v>
      </c>
      <c r="E25" s="27" t="s">
        <v>2196</v>
      </c>
      <c r="F25" s="27" t="s">
        <v>448</v>
      </c>
      <c r="G25" s="25"/>
    </row>
    <row r="26" spans="1:7" ht="98.1" customHeight="1">
      <c r="A26" s="296"/>
      <c r="B26" s="308">
        <v>3</v>
      </c>
      <c r="C26" s="302" t="s">
        <v>66</v>
      </c>
      <c r="D26" s="305" t="s">
        <v>2202</v>
      </c>
      <c r="E26" s="293" t="s">
        <v>0</v>
      </c>
      <c r="F26" s="164" t="s">
        <v>60</v>
      </c>
      <c r="G26" s="25"/>
    </row>
    <row r="27" spans="1:7" ht="90" customHeight="1">
      <c r="A27" s="296"/>
      <c r="B27" s="309"/>
      <c r="C27" s="303"/>
      <c r="D27" s="306"/>
      <c r="E27" s="294"/>
      <c r="F27" s="165" t="s">
        <v>55</v>
      </c>
      <c r="G27" s="25"/>
    </row>
    <row r="28" spans="1:7" ht="19.350000000000001" customHeight="1">
      <c r="A28" s="296"/>
      <c r="B28" s="309"/>
      <c r="C28" s="303"/>
      <c r="D28" s="306"/>
      <c r="E28" s="294"/>
      <c r="F28" s="165" t="s">
        <v>56</v>
      </c>
      <c r="G28" s="25"/>
    </row>
    <row r="29" spans="1:7" ht="74.45" customHeight="1">
      <c r="A29" s="296"/>
      <c r="B29" s="309"/>
      <c r="C29" s="303"/>
      <c r="D29" s="306"/>
      <c r="E29" s="294"/>
      <c r="F29" s="165" t="s">
        <v>57</v>
      </c>
      <c r="G29" s="25"/>
    </row>
    <row r="30" spans="1:7" ht="62.45" customHeight="1">
      <c r="A30" s="296"/>
      <c r="B30" s="309"/>
      <c r="C30" s="303"/>
      <c r="D30" s="306"/>
      <c r="E30" s="294"/>
      <c r="F30" s="165" t="s">
        <v>58</v>
      </c>
      <c r="G30" s="25"/>
    </row>
    <row r="31" spans="1:7" ht="81" customHeight="1">
      <c r="A31" s="296"/>
      <c r="B31" s="309"/>
      <c r="C31" s="303"/>
      <c r="D31" s="306"/>
      <c r="E31" s="294"/>
      <c r="F31" s="165" t="s">
        <v>59</v>
      </c>
      <c r="G31" s="25"/>
    </row>
    <row r="32" spans="1:7" ht="48.75" customHeight="1">
      <c r="A32" s="296"/>
      <c r="B32" s="309"/>
      <c r="C32" s="303"/>
      <c r="D32" s="306"/>
      <c r="E32" s="294"/>
      <c r="F32" s="165" t="s">
        <v>62</v>
      </c>
      <c r="G32" s="25"/>
    </row>
    <row r="33" spans="1:7" ht="98.45" customHeight="1">
      <c r="A33" s="296"/>
      <c r="B33" s="309"/>
      <c r="C33" s="303"/>
      <c r="D33" s="306"/>
      <c r="E33" s="294"/>
      <c r="F33" s="165" t="s">
        <v>61</v>
      </c>
      <c r="G33" s="25"/>
    </row>
    <row r="34" spans="1:7" ht="89.1" customHeight="1">
      <c r="A34" s="296"/>
      <c r="B34" s="309"/>
      <c r="C34" s="303"/>
      <c r="D34" s="306"/>
      <c r="E34" s="294"/>
      <c r="F34" s="165" t="s">
        <v>63</v>
      </c>
      <c r="G34" s="25"/>
    </row>
    <row r="35" spans="1:7" ht="29.1" customHeight="1">
      <c r="A35" s="296"/>
      <c r="B35" s="309"/>
      <c r="C35" s="303"/>
      <c r="D35" s="306"/>
      <c r="E35" s="294"/>
      <c r="F35" s="165" t="s">
        <v>64</v>
      </c>
      <c r="G35" s="25"/>
    </row>
    <row r="36" spans="1:7" ht="126.75">
      <c r="A36" s="296"/>
      <c r="B36" s="310"/>
      <c r="C36" s="304"/>
      <c r="D36" s="307"/>
      <c r="E36" s="295"/>
      <c r="F36" s="166" t="s">
        <v>65</v>
      </c>
      <c r="G36" s="25"/>
    </row>
    <row r="37" spans="1:7" ht="112.5">
      <c r="A37" s="296"/>
      <c r="B37" s="141">
        <v>3.01</v>
      </c>
      <c r="C37" s="142" t="s">
        <v>66</v>
      </c>
      <c r="D37" s="28" t="s">
        <v>2203</v>
      </c>
      <c r="E37" s="167" t="s">
        <v>1294</v>
      </c>
      <c r="F37" s="168" t="s">
        <v>1396</v>
      </c>
      <c r="G37" s="25"/>
    </row>
    <row r="38" spans="1:7" ht="101.25">
      <c r="A38" s="296"/>
      <c r="B38" s="141">
        <v>3.02</v>
      </c>
      <c r="C38" s="142" t="s">
        <v>1326</v>
      </c>
      <c r="D38" s="28" t="s">
        <v>2204</v>
      </c>
      <c r="E38" s="167" t="s">
        <v>1341</v>
      </c>
      <c r="F38" s="168" t="s">
        <v>1397</v>
      </c>
      <c r="G38" s="25"/>
    </row>
    <row r="39" spans="1:7" ht="101.25">
      <c r="A39" s="296"/>
      <c r="B39" s="150">
        <v>4</v>
      </c>
      <c r="C39" s="149" t="s">
        <v>1492</v>
      </c>
      <c r="D39" s="28" t="s">
        <v>2205</v>
      </c>
      <c r="E39" s="27" t="s">
        <v>2151</v>
      </c>
      <c r="F39" s="27" t="s">
        <v>1493</v>
      </c>
      <c r="G39" s="25"/>
    </row>
    <row r="40" spans="1:7" ht="56.25">
      <c r="A40" s="296"/>
      <c r="B40" s="141">
        <v>4.01</v>
      </c>
      <c r="C40" s="149" t="s">
        <v>1492</v>
      </c>
      <c r="D40" s="28" t="s">
        <v>2207</v>
      </c>
      <c r="E40" s="27" t="s">
        <v>2163</v>
      </c>
      <c r="F40" s="27" t="s">
        <v>2167</v>
      </c>
      <c r="G40" s="25"/>
    </row>
    <row r="41" spans="1:7" ht="56.25">
      <c r="A41" s="296"/>
      <c r="B41" s="141" t="s">
        <v>2194</v>
      </c>
      <c r="C41" s="149" t="s">
        <v>1492</v>
      </c>
      <c r="D41" s="28" t="s">
        <v>2206</v>
      </c>
      <c r="E41" s="27" t="s">
        <v>2197</v>
      </c>
      <c r="F41" s="27" t="s">
        <v>2195</v>
      </c>
      <c r="G41" s="25"/>
    </row>
    <row r="42" spans="1:7" ht="56.25">
      <c r="A42" s="296"/>
      <c r="B42" s="141" t="s">
        <v>2228</v>
      </c>
      <c r="C42" s="149" t="s">
        <v>1492</v>
      </c>
      <c r="D42" s="28" t="s">
        <v>2233</v>
      </c>
      <c r="E42" s="27" t="s">
        <v>2196</v>
      </c>
      <c r="F42" s="27" t="s">
        <v>2229</v>
      </c>
      <c r="G42" s="25"/>
    </row>
    <row r="43" spans="1:7" ht="123.75">
      <c r="A43" s="296"/>
      <c r="B43" s="160">
        <v>4.0999999999999996</v>
      </c>
      <c r="C43" s="149" t="s">
        <v>2232</v>
      </c>
      <c r="D43" s="161">
        <v>42867</v>
      </c>
      <c r="E43" s="169" t="s">
        <v>2235</v>
      </c>
      <c r="F43" s="27" t="s">
        <v>2234</v>
      </c>
      <c r="G43" s="25"/>
    </row>
    <row r="44" spans="1:7" ht="78.75">
      <c r="A44" s="296"/>
      <c r="B44" s="160">
        <v>4.2</v>
      </c>
      <c r="C44" s="149" t="s">
        <v>2232</v>
      </c>
      <c r="D44" s="161">
        <v>42704</v>
      </c>
      <c r="E44" s="169" t="s">
        <v>2431</v>
      </c>
      <c r="F44" s="27" t="s">
        <v>2406</v>
      </c>
      <c r="G44" s="25"/>
    </row>
    <row r="45" spans="1:7" ht="157.5">
      <c r="A45" s="296"/>
      <c r="B45" s="202">
        <v>5</v>
      </c>
      <c r="C45" s="149" t="s">
        <v>2232</v>
      </c>
      <c r="D45" s="161">
        <v>42867</v>
      </c>
      <c r="E45" s="169" t="s">
        <v>12652</v>
      </c>
      <c r="F45" s="27" t="s">
        <v>12374</v>
      </c>
      <c r="G45" s="25"/>
    </row>
    <row r="46" spans="1:7" ht="45">
      <c r="A46" s="296"/>
      <c r="B46" s="160">
        <v>5.01</v>
      </c>
      <c r="C46" s="149" t="s">
        <v>2232</v>
      </c>
      <c r="D46" s="161">
        <v>42907</v>
      </c>
      <c r="E46" s="169" t="s">
        <v>15329</v>
      </c>
      <c r="F46" s="27" t="s">
        <v>12374</v>
      </c>
      <c r="G46" s="25"/>
    </row>
    <row r="47" spans="1:7" ht="67.5">
      <c r="A47" s="296"/>
      <c r="B47" s="160">
        <v>5.0999999999999996</v>
      </c>
      <c r="C47" s="149" t="s">
        <v>2232</v>
      </c>
      <c r="D47" s="161">
        <v>43070</v>
      </c>
      <c r="E47" s="169" t="s">
        <v>12862</v>
      </c>
      <c r="F47" s="27" t="s">
        <v>12863</v>
      </c>
      <c r="G47" s="25"/>
    </row>
    <row r="48" spans="1:7" ht="56.25">
      <c r="A48" s="296"/>
      <c r="B48" s="160">
        <v>5.1100000000000003</v>
      </c>
      <c r="C48" s="149" t="s">
        <v>13097</v>
      </c>
      <c r="D48" s="161">
        <v>43217</v>
      </c>
      <c r="E48" s="169" t="s">
        <v>13199</v>
      </c>
      <c r="F48" s="27" t="s">
        <v>13124</v>
      </c>
      <c r="G48" s="25"/>
    </row>
    <row r="49" spans="1:7" ht="56.25">
      <c r="A49" s="296"/>
      <c r="B49" s="160">
        <v>5.12</v>
      </c>
      <c r="C49" s="149" t="s">
        <v>13097</v>
      </c>
      <c r="D49" s="161">
        <v>43581</v>
      </c>
      <c r="E49" s="169" t="s">
        <v>13199</v>
      </c>
      <c r="F49" s="27" t="s">
        <v>13741</v>
      </c>
      <c r="G49" s="25"/>
    </row>
    <row r="50" spans="1:7" ht="78.75">
      <c r="A50" s="296"/>
      <c r="B50" s="202">
        <v>6</v>
      </c>
      <c r="C50" s="149" t="s">
        <v>13097</v>
      </c>
      <c r="D50" s="161">
        <v>43964</v>
      </c>
      <c r="E50" s="169" t="s">
        <v>13953</v>
      </c>
      <c r="F50" s="27" t="s">
        <v>13744</v>
      </c>
      <c r="G50" s="25"/>
    </row>
    <row r="51" spans="1:7" ht="45">
      <c r="A51" s="296"/>
      <c r="B51" s="160">
        <v>6.01</v>
      </c>
      <c r="C51" s="149" t="s">
        <v>13097</v>
      </c>
      <c r="D51" s="161">
        <v>43970</v>
      </c>
      <c r="E51" s="169" t="s">
        <v>15330</v>
      </c>
      <c r="F51" s="169" t="s">
        <v>13744</v>
      </c>
      <c r="G51" s="25"/>
    </row>
    <row r="52" spans="1:7" ht="45">
      <c r="A52" s="296"/>
      <c r="B52" s="160">
        <v>6.1</v>
      </c>
      <c r="C52" s="149" t="s">
        <v>13097</v>
      </c>
      <c r="D52" s="161">
        <v>44314</v>
      </c>
      <c r="E52" s="169" t="s">
        <v>15323</v>
      </c>
      <c r="F52" s="169" t="s">
        <v>14913</v>
      </c>
      <c r="G52" s="25"/>
    </row>
    <row r="53" spans="1:7" ht="45">
      <c r="A53" s="296"/>
      <c r="B53" s="160">
        <v>6.2</v>
      </c>
      <c r="C53" s="149" t="s">
        <v>13097</v>
      </c>
      <c r="D53" s="161">
        <v>44678</v>
      </c>
      <c r="E53" s="169" t="s">
        <v>15323</v>
      </c>
      <c r="F53" s="169" t="s">
        <v>15322</v>
      </c>
      <c r="G53" s="25"/>
    </row>
    <row r="54" spans="1:7" ht="45">
      <c r="A54" s="296"/>
      <c r="B54" s="160">
        <v>6.21</v>
      </c>
      <c r="C54" s="149" t="s">
        <v>13097</v>
      </c>
      <c r="D54" s="161">
        <v>44687</v>
      </c>
      <c r="E54" s="169" t="s">
        <v>15331</v>
      </c>
      <c r="F54" s="169" t="s">
        <v>15322</v>
      </c>
      <c r="G54" s="25"/>
    </row>
    <row r="55" spans="1:7" ht="45">
      <c r="A55" s="296"/>
      <c r="B55" s="160">
        <v>6.22</v>
      </c>
      <c r="C55" s="149" t="s">
        <v>13097</v>
      </c>
      <c r="D55" s="275">
        <v>44692</v>
      </c>
      <c r="E55" s="169" t="s">
        <v>15330</v>
      </c>
      <c r="F55" s="169" t="s">
        <v>15322</v>
      </c>
      <c r="G55" s="25"/>
    </row>
    <row r="56" spans="1:7" ht="56.25">
      <c r="A56" s="296"/>
      <c r="B56" s="202">
        <v>6.3</v>
      </c>
      <c r="C56" s="149" t="s">
        <v>13097</v>
      </c>
      <c r="D56" s="275">
        <v>45051</v>
      </c>
      <c r="E56" s="169" t="s">
        <v>15590</v>
      </c>
      <c r="F56" s="169" t="s">
        <v>15371</v>
      </c>
      <c r="G56" s="25"/>
    </row>
    <row r="57" spans="1:7" ht="45">
      <c r="A57" s="296"/>
      <c r="B57" s="160">
        <v>6.31</v>
      </c>
      <c r="C57" s="149" t="s">
        <v>13097</v>
      </c>
      <c r="D57" s="275">
        <v>45072</v>
      </c>
      <c r="E57" s="169" t="s">
        <v>15592</v>
      </c>
      <c r="F57" s="169" t="s">
        <v>15371</v>
      </c>
      <c r="G57" s="25"/>
    </row>
    <row r="58" spans="1:7" ht="40.5" customHeight="1">
      <c r="A58" s="296"/>
      <c r="B58" s="202">
        <v>6.4</v>
      </c>
      <c r="C58" s="149" t="s">
        <v>13097</v>
      </c>
      <c r="D58" s="275">
        <v>45408</v>
      </c>
      <c r="E58" s="169" t="s">
        <v>15594</v>
      </c>
      <c r="F58" s="169" t="s">
        <v>15593</v>
      </c>
      <c r="G58" s="25"/>
    </row>
    <row r="59" spans="1:7" ht="32.450000000000003" customHeight="1">
      <c r="A59" s="296"/>
      <c r="B59" s="202">
        <v>6.5</v>
      </c>
      <c r="C59" s="149" t="s">
        <v>13097</v>
      </c>
      <c r="D59" s="275">
        <v>45772</v>
      </c>
      <c r="E59" s="169" t="s">
        <v>15669</v>
      </c>
      <c r="F59" s="169" t="s">
        <v>15720</v>
      </c>
      <c r="G59" s="25"/>
    </row>
    <row r="60" spans="1:7" ht="13.5" thickBot="1">
      <c r="A60" s="297"/>
      <c r="B60" s="298" t="str">
        <f ca="1">OFFSET(L!$C$1,MATCH("General"&amp;"Cpy",L!$A:$A,0)-1,SL,,)</f>
        <v>© 2025 Responsible Minerals Initiative. All rights reserved.</v>
      </c>
      <c r="C60" s="298"/>
      <c r="D60" s="298"/>
      <c r="E60" s="298"/>
      <c r="F60" s="298"/>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103"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103"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103"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16"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3"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3"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85" zoomScaleNormal="85" zoomScalePageLayoutView="70" workbookViewId="0">
      <selection activeCell="D2" sqref="D2:J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4"/>
      <c r="B1" s="355"/>
      <c r="C1" s="355"/>
      <c r="D1" s="355"/>
      <c r="E1" s="355"/>
      <c r="F1" s="355"/>
      <c r="G1" s="355"/>
      <c r="H1" s="355"/>
      <c r="I1" s="355"/>
      <c r="J1" s="355"/>
      <c r="K1" s="356"/>
      <c r="L1" s="100"/>
      <c r="P1" s="3"/>
      <c r="Q1" s="3"/>
      <c r="R1" s="3"/>
      <c r="S1" s="3"/>
      <c r="T1" s="3"/>
      <c r="U1" s="3"/>
      <c r="V1" s="3"/>
      <c r="W1" s="3"/>
      <c r="X1" s="3"/>
      <c r="Y1" s="3"/>
      <c r="Z1" s="3"/>
      <c r="AA1" s="3"/>
      <c r="AB1" s="3"/>
      <c r="AC1" s="3"/>
      <c r="AD1" s="3"/>
      <c r="AE1" s="3"/>
      <c r="AF1" s="3"/>
      <c r="AG1" s="3"/>
      <c r="AH1" s="3"/>
    </row>
    <row r="2" spans="1:34" ht="82.35" customHeight="1">
      <c r="A2" s="34"/>
      <c r="B2" s="136"/>
      <c r="C2" s="35"/>
      <c r="D2" s="357" t="str">
        <f ca="1">OFFSET(L!$C$1,MATCH("Declaration"&amp;ADDRESS(ROW(),COLUMN(),4),L!$A:$A,0)-1,SL,,)</f>
        <v>Conflict Minerals Reporting Template (CMRT)</v>
      </c>
      <c r="E2" s="358"/>
      <c r="F2" s="358"/>
      <c r="G2" s="358"/>
      <c r="H2" s="358"/>
      <c r="I2" s="358"/>
      <c r="J2" s="359"/>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67"/>
      <c r="G3" s="367"/>
      <c r="H3" s="367"/>
      <c r="I3" s="152"/>
      <c r="J3" s="138" t="s">
        <v>15733</v>
      </c>
      <c r="K3" s="36"/>
      <c r="L3" s="100"/>
      <c r="P3" s="45">
        <f>MATCH($D$3,LN,0)</f>
        <v>1</v>
      </c>
    </row>
    <row r="4" spans="1:34" ht="15.75">
      <c r="A4" s="34"/>
      <c r="B4" s="363" t="str">
        <f ca="1">OFFSET(L!$C$1,MATCH("Declaration"&amp;ADDRESS(ROW(),COLUMN(),4),L!$A:$A,0)-1,SL,,)</f>
        <v>The purpose of this document is to collect sourcing information on tin, tantalum, tungsten and gold used in products</v>
      </c>
      <c r="C4" s="363"/>
      <c r="D4" s="363"/>
      <c r="E4" s="363"/>
      <c r="F4" s="363"/>
      <c r="G4" s="363"/>
      <c r="H4" s="363"/>
      <c r="I4" s="368" t="str">
        <f ca="1">OFFSET(L!$C$1,MATCH("Declaration"&amp;ADDRESS(ROW(),COLUMN(),4),L!$A:$A,0)-1,SL,,)</f>
        <v>Link to Terms &amp; Conditions</v>
      </c>
      <c r="J4" s="368"/>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3" t="str">
        <f ca="1">OFFSET(L!$C$1,MATCH("Declaration"&amp;ADDRESS(ROW(),COLUMN(),4),L!$A:$A,0)-1,SL,,)</f>
        <v>Mandatory fields are noted with an asterisk (*).  Consult the instructions tab for guidance on how to answer each question.</v>
      </c>
      <c r="C6" s="363"/>
      <c r="D6" s="363"/>
      <c r="E6" s="363"/>
      <c r="F6" s="363"/>
      <c r="G6" s="363"/>
      <c r="H6" s="363"/>
      <c r="I6" s="363"/>
      <c r="J6" s="36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2" t="str">
        <f ca="1">OFFSET(L!$C$1,MATCH("Declaration"&amp;ADDRESS(ROW(),COLUMN(),4),L!$A:$A,0)-1,SL,,)</f>
        <v>Company Information</v>
      </c>
      <c r="C7" s="372"/>
      <c r="D7" s="372"/>
      <c r="E7" s="372"/>
      <c r="F7" s="372"/>
      <c r="G7" s="372"/>
      <c r="H7" s="372"/>
      <c r="I7" s="372"/>
      <c r="J7" s="37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0" t="s">
        <v>15817</v>
      </c>
      <c r="E8" s="361"/>
      <c r="F8" s="361"/>
      <c r="G8" s="361"/>
      <c r="H8" s="361"/>
      <c r="I8" s="361"/>
      <c r="J8" s="362"/>
      <c r="K8" s="39"/>
      <c r="L8" s="115"/>
      <c r="P8" s="3"/>
      <c r="Q8" s="3"/>
      <c r="R8" s="3"/>
      <c r="S8" s="3"/>
      <c r="T8" s="3"/>
      <c r="U8" s="3"/>
      <c r="V8" s="3"/>
      <c r="W8" s="3"/>
      <c r="X8" s="3"/>
      <c r="Y8" s="3"/>
      <c r="Z8" s="3"/>
      <c r="AA8" s="3"/>
      <c r="AB8" s="3"/>
      <c r="AC8" s="3"/>
      <c r="AD8" s="3"/>
      <c r="AE8" s="3"/>
      <c r="AF8" s="3"/>
      <c r="AG8" s="3"/>
      <c r="AH8" s="3"/>
    </row>
    <row r="9" spans="1:34" ht="17.25">
      <c r="A9" s="38"/>
      <c r="B9" s="73" t="str">
        <f ca="1">OFFSET(L!$C$1,MATCH("Declaration"&amp;ADDRESS(ROW(),COLUMN(),4),L!$A:$A,0)-1,SL,,)</f>
        <v>Declaration Scope or Class (*):</v>
      </c>
      <c r="C9" s="76"/>
      <c r="D9" s="369" t="s">
        <v>482</v>
      </c>
      <c r="E9" s="370"/>
      <c r="F9" s="370"/>
      <c r="G9" s="37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3" t="str">
        <f ca="1">OFFSET(L!$C$1,MATCH("Declaration"&amp;ADDRESS(ROW(),COLUMN(),4)&amp;LEFT($D$9,1),L!$A:$A,0)-1,SL,,)</f>
        <v>Go to Product List tab to enter products this declaration applies to</v>
      </c>
      <c r="C10" s="122"/>
      <c r="D10" s="364"/>
      <c r="E10" s="365"/>
      <c r="F10" s="365"/>
      <c r="G10" s="365"/>
      <c r="H10" s="365"/>
      <c r="I10" s="365"/>
      <c r="J10" s="366"/>
      <c r="K10" s="36"/>
      <c r="L10" s="115"/>
      <c r="Q10" s="3"/>
      <c r="R10" s="3"/>
      <c r="S10" s="3"/>
      <c r="T10" s="3"/>
      <c r="U10" s="3"/>
      <c r="V10" s="3"/>
      <c r="W10" s="3"/>
      <c r="X10" s="3"/>
      <c r="Y10" s="3"/>
      <c r="Z10" s="3"/>
      <c r="AA10" s="3"/>
      <c r="AB10" s="3"/>
      <c r="AC10" s="3"/>
      <c r="AD10" s="3"/>
      <c r="AE10" s="3"/>
      <c r="AF10" s="3"/>
      <c r="AG10" s="3"/>
      <c r="AH10" s="3"/>
    </row>
    <row r="11" spans="1:34" ht="17.25">
      <c r="A11" s="38"/>
      <c r="B11" s="374"/>
      <c r="C11" s="122"/>
      <c r="D11" s="342" t="str">
        <f ca="1">IF(D9=Q9,OFFSET(L!$C$1,MATCH("Declaration"&amp;ADDRESS(ROW(),COLUMN(),4),L!$A:$A,0)-1,SL,,),"")</f>
        <v>Click here to enter the products this declaration applies to</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23" t="s">
        <v>15818</v>
      </c>
      <c r="E12" s="324"/>
      <c r="F12" s="324"/>
      <c r="G12" s="324"/>
      <c r="H12" s="324"/>
      <c r="I12" s="324"/>
      <c r="J12" s="325"/>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23"/>
      <c r="E13" s="324"/>
      <c r="F13" s="324"/>
      <c r="G13" s="324"/>
      <c r="H13" s="324"/>
      <c r="I13" s="324"/>
      <c r="J13" s="325"/>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23" t="s">
        <v>15819</v>
      </c>
      <c r="E14" s="324"/>
      <c r="F14" s="324"/>
      <c r="G14" s="324"/>
      <c r="H14" s="324"/>
      <c r="I14" s="324"/>
      <c r="J14" s="325"/>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23" t="s">
        <v>15820</v>
      </c>
      <c r="E15" s="324"/>
      <c r="F15" s="324"/>
      <c r="G15" s="324"/>
      <c r="H15" s="324"/>
      <c r="I15" s="324"/>
      <c r="J15" s="325"/>
      <c r="K15" s="36"/>
      <c r="L15" s="115"/>
      <c r="Q15" s="3"/>
      <c r="R15" s="3"/>
      <c r="S15" s="3"/>
      <c r="T15" s="3"/>
      <c r="U15" s="3"/>
      <c r="V15" s="3"/>
      <c r="W15" s="3"/>
      <c r="X15" s="3"/>
      <c r="Y15" s="3"/>
      <c r="Z15" s="3"/>
      <c r="AA15" s="3"/>
      <c r="AB15" s="3"/>
      <c r="AC15" s="3"/>
      <c r="AD15" s="3"/>
      <c r="AE15" s="3"/>
      <c r="AF15" s="3"/>
      <c r="AG15" s="3"/>
      <c r="AH15" s="3"/>
    </row>
    <row r="16" spans="1:34" ht="17.25">
      <c r="A16" s="38"/>
      <c r="B16" s="40" t="str">
        <f ca="1">OFFSET(L!$C$1,MATCH("Declaration"&amp;ADDRESS(ROW(),COLUMN(),4),L!$A:$A,0)-1,SL,,)</f>
        <v>Email – Contact (*):</v>
      </c>
      <c r="C16" s="77"/>
      <c r="D16" s="375" t="s">
        <v>15821</v>
      </c>
      <c r="E16" s="376"/>
      <c r="F16" s="376"/>
      <c r="G16" s="376"/>
      <c r="H16" s="376"/>
      <c r="I16" s="376"/>
      <c r="J16" s="37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23" t="s">
        <v>15822</v>
      </c>
      <c r="E17" s="324"/>
      <c r="F17" s="324"/>
      <c r="G17" s="324"/>
      <c r="H17" s="324"/>
      <c r="I17" s="324"/>
      <c r="J17" s="32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15823</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23" t="s">
        <v>15824</v>
      </c>
      <c r="E19" s="324"/>
      <c r="F19" s="324"/>
      <c r="G19" s="324"/>
      <c r="H19" s="324"/>
      <c r="I19" s="324"/>
      <c r="J19" s="32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5" t="s">
        <v>15825</v>
      </c>
      <c r="E20" s="376"/>
      <c r="F20" s="376"/>
      <c r="G20" s="376"/>
      <c r="H20" s="376"/>
      <c r="I20" s="376"/>
      <c r="J20" s="37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78" t="s">
        <v>15826</v>
      </c>
      <c r="E21" s="379"/>
      <c r="F21" s="379"/>
      <c r="G21" s="379"/>
      <c r="H21" s="379"/>
      <c r="I21" s="379"/>
      <c r="J21" s="380"/>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1">
        <v>45923</v>
      </c>
      <c r="E22" s="382"/>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0"/>
      <c r="E23" s="350"/>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3" t="str">
        <f ca="1">OFFSET(L!$C$1,MATCH("Declaration"&amp;ADDRESS(ROW(),COLUMN(),4),L!$A:$A,0)-1,SL,,)</f>
        <v>Answer the following questions 1 - 8 based on the declaration scope indicated above</v>
      </c>
      <c r="C24" s="383"/>
      <c r="D24" s="383"/>
      <c r="E24" s="383"/>
      <c r="F24" s="383"/>
      <c r="G24" s="383"/>
      <c r="H24" s="383"/>
      <c r="I24" s="383"/>
      <c r="J24" s="383"/>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475</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475</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475</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475</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476</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476</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476</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476</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476</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476</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476</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15828</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15828</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15828</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15828</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475</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475</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475</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475</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1" t="s">
        <v>15827</v>
      </c>
      <c r="H77" s="352"/>
      <c r="I77" s="352"/>
      <c r="J77" s="353"/>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476</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2432</v>
      </c>
      <c r="D100" s="282" t="str">
        <f>IF(AND(OR($D$27="Yes",$D$27=""),OR($D$33="Yes",$D$33="")),"No","")</f>
        <v>No</v>
      </c>
      <c r="E100" s="282" t="str">
        <f>IF(AND(OR($D$26="Yes",$D$26=""),OR($D$32="Yes",$D$32="")),"50% or less","")</f>
        <v>50% or less</v>
      </c>
      <c r="G100" s="282" t="str">
        <f>IF(OR($D$28="Yes",$D$28=""),"Yes","")</f>
        <v>Yes</v>
      </c>
    </row>
    <row r="101" spans="2:7" ht="15.75" hidden="1">
      <c r="B101" s="236" t="s">
        <v>2433</v>
      </c>
      <c r="D101" s="282" t="str">
        <f>IF(AND(OR($D$27="Yes",$D$27=""),OR($D$33="Yes",$D$33="")),"Unknown","")</f>
        <v>Unknown</v>
      </c>
      <c r="E101" s="282" t="str">
        <f>IF(AND(OR($D$26="Yes",$D$26=""),OR($D$32="Yes",$D$32="")),"None","")</f>
        <v>None</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3" type="noConversion"/>
  <conditionalFormatting sqref="D22:E22">
    <cfRule type="expression" dxfId="74" priority="167" stopIfTrue="1">
      <formula>IF($D$22="",TRUE)</formula>
    </cfRule>
  </conditionalFormatting>
  <conditionalFormatting sqref="D26:E26">
    <cfRule type="expression" dxfId="73" priority="145" stopIfTrue="1">
      <formula>IF($D$26="",TRUE)</formula>
    </cfRule>
  </conditionalFormatting>
  <conditionalFormatting sqref="D27:E27">
    <cfRule type="expression" dxfId="72" priority="152" stopIfTrue="1">
      <formula>IF($D$27="",TRUE)</formula>
    </cfRule>
  </conditionalFormatting>
  <conditionalFormatting sqref="D28:E28">
    <cfRule type="expression" dxfId="71" priority="153" stopIfTrue="1">
      <formula>IF($D$28="",TRUE)</formula>
    </cfRule>
  </conditionalFormatting>
  <conditionalFormatting sqref="D29:E29">
    <cfRule type="expression" dxfId="70" priority="154" stopIfTrue="1">
      <formula>IF($D$29="",TRUE)</formula>
    </cfRule>
  </conditionalFormatting>
  <conditionalFormatting sqref="D32:E32">
    <cfRule type="expression" dxfId="69" priority="63" stopIfTrue="1">
      <formula>IF(AND(OR($D$26="Yes",$D$26=""),$D$32=""),1,0)</formula>
    </cfRule>
    <cfRule type="expression" dxfId="68" priority="150" stopIfTrue="1">
      <formula>$P$26=""</formula>
    </cfRule>
  </conditionalFormatting>
  <conditionalFormatting sqref="D33:E33">
    <cfRule type="expression" dxfId="67" priority="51" stopIfTrue="1">
      <formula>$P$27=""</formula>
    </cfRule>
    <cfRule type="expression" dxfId="66" priority="50" stopIfTrue="1">
      <formula>IF(AND(OR($D$27="Yes",$D$27=""),$D$33=""),1,0)</formula>
    </cfRule>
  </conditionalFormatting>
  <conditionalFormatting sqref="D34:E34">
    <cfRule type="expression" dxfId="65" priority="9" stopIfTrue="1">
      <formula>IF(AND(OR($D$28="Yes",$D$28=""),$D$34=""),1,0)</formula>
    </cfRule>
    <cfRule type="expression" dxfId="64" priority="10" stopIfTrue="1">
      <formula>$P$28=""</formula>
    </cfRule>
  </conditionalFormatting>
  <conditionalFormatting sqref="D35:E35">
    <cfRule type="expression" dxfId="63" priority="47" stopIfTrue="1">
      <formula>IF(AND(OR($D$29="Yes",$D$29=""),$D$35=""),1,0)</formula>
    </cfRule>
    <cfRule type="expression" dxfId="62" priority="171" stopIfTrue="1">
      <formula>$P$29=""</formula>
    </cfRule>
  </conditionalFormatting>
  <conditionalFormatting sqref="D38:E38 D44:E44 D50:E50 D56:E56 D62:E62 D68:E68">
    <cfRule type="expression" dxfId="61" priority="26" stopIfTrue="1">
      <formula>$P$26=""</formula>
    </cfRule>
    <cfRule type="expression" dxfId="60" priority="27" stopIfTrue="1">
      <formula>$P$32=""</formula>
    </cfRule>
  </conditionalFormatting>
  <conditionalFormatting sqref="D38:E38">
    <cfRule type="expression" dxfId="59" priority="62" stopIfTrue="1">
      <formula>IF(AND(OR($D$26="Yes",$D$26=""),OR($D$32="Yes",$D$32=""),D38=""),1,0)</formula>
    </cfRule>
  </conditionalFormatting>
  <conditionalFormatting sqref="D39:E39 D45:E45 D51:E51 D57:E57 D63:E63 D69:E69">
    <cfRule type="expression" dxfId="58" priority="20" stopIfTrue="1">
      <formula>$P$33=""</formula>
    </cfRule>
    <cfRule type="expression" dxfId="57" priority="21" stopIfTrue="1">
      <formula>$P$39=""</formula>
    </cfRule>
  </conditionalFormatting>
  <conditionalFormatting sqref="D39:E39">
    <cfRule type="expression" dxfId="56" priority="58" stopIfTrue="1">
      <formula>IF(AND(OR($D$27="Yes",$D$27=""),OR($D$33="Yes",$D$33=""),D39=""),1,0)</formula>
    </cfRule>
  </conditionalFormatting>
  <conditionalFormatting sqref="D40:E40 D46:E46 D52:E52 D58:E58 D64:E64 D70:E70">
    <cfRule type="expression" dxfId="55" priority="15" stopIfTrue="1">
      <formula>$P$28=""</formula>
    </cfRule>
    <cfRule type="expression" dxfId="54" priority="16" stopIfTrue="1">
      <formula>$P$34=""</formula>
    </cfRule>
  </conditionalFormatting>
  <conditionalFormatting sqref="D40:E40">
    <cfRule type="expression" dxfId="53" priority="57" stopIfTrue="1">
      <formula>IF(AND(OR($D$28="Yes",$D$28=""),OR($D$34="Yes",$D$34=""),D40=""),1,0)</formula>
    </cfRule>
  </conditionalFormatting>
  <conditionalFormatting sqref="D41:E41 D47:E47 D53:E53 D59:E59 D65:E65 D71:E71">
    <cfRule type="expression" dxfId="52" priority="11" stopIfTrue="1">
      <formula>$P$29=""</formula>
    </cfRule>
    <cfRule type="expression" dxfId="51" priority="12" stopIfTrue="1">
      <formula>$P$35=""</formula>
    </cfRule>
  </conditionalFormatting>
  <conditionalFormatting sqref="D41:E41">
    <cfRule type="expression" dxfId="50" priority="173" stopIfTrue="1">
      <formula>IF(AND(OR($D$29="Yes",$D$29=""),OR($D$35="Yes",$D$35=""),D41=""),1,0)</formula>
    </cfRule>
  </conditionalFormatting>
  <conditionalFormatting sqref="D44:E44">
    <cfRule type="expression" dxfId="49" priority="61" stopIfTrue="1">
      <formula>IF(AND(OR($D$26="Yes",$D$26=""),OR($D$32="Yes",$D$32=""),D44=""),1,0)</formula>
    </cfRule>
  </conditionalFormatting>
  <conditionalFormatting sqref="D45:E45">
    <cfRule type="expression" dxfId="48" priority="23" stopIfTrue="1">
      <formula>IF(AND(OR($D$27="Yes",$D$27=""),OR($D$33="Yes",$D$33=""),D45=""),1,0)</formula>
    </cfRule>
  </conditionalFormatting>
  <conditionalFormatting sqref="D46:E46">
    <cfRule type="expression" dxfId="47" priority="48" stopIfTrue="1">
      <formula>IF(AND(OR($D$28="Yes",$D$28=""),OR($D$34="Yes",$D$34=""),D46=""),1,0)</formula>
    </cfRule>
  </conditionalFormatting>
  <conditionalFormatting sqref="D47:E47">
    <cfRule type="expression" dxfId="46" priority="56" stopIfTrue="1">
      <formula>IF(AND(OR($D$29="Yes",$D$29=""),OR($D$35="Yes",$D$35=""),D47=""),1,0)</formula>
    </cfRule>
  </conditionalFormatting>
  <conditionalFormatting sqref="D50:E50">
    <cfRule type="expression" dxfId="45" priority="29" stopIfTrue="1">
      <formula>IF(AND(OR($D$26="Yes",$D$26=""),OR($D$32="Yes",$D$32=""),D50=""),1,0)</formula>
    </cfRule>
  </conditionalFormatting>
  <conditionalFormatting sqref="D51:E51">
    <cfRule type="expression" dxfId="44" priority="168" stopIfTrue="1">
      <formula>IF(AND(OR($D$27="Yes",$D$27=""),OR($D$33="Yes",$D$33=""),D51=""),1,0)</formula>
    </cfRule>
  </conditionalFormatting>
  <conditionalFormatting sqref="D52:E52">
    <cfRule type="expression" dxfId="43" priority="19" stopIfTrue="1">
      <formula>IF(AND(OR($D$28="Yes",$D$28=""),OR($D$34="Yes",$D$34=""),D52=""),1,0)</formula>
    </cfRule>
  </conditionalFormatting>
  <conditionalFormatting sqref="D53:E53">
    <cfRule type="expression" dxfId="42" priority="42" stopIfTrue="1">
      <formula>IF(AND(OR($D$29="Yes",$D$29=""),OR($D$35="Yes",$D$35=""),D53=""),1,0)</formula>
    </cfRule>
  </conditionalFormatting>
  <conditionalFormatting sqref="D56:E56">
    <cfRule type="expression" dxfId="41" priority="37" stopIfTrue="1">
      <formula>IF(AND(OR($D$26="Yes",$D$26=""),OR($D$32="Yes",$D$32=""),D56=""),1,0)</formula>
    </cfRule>
  </conditionalFormatting>
  <conditionalFormatting sqref="D57:E57">
    <cfRule type="expression" dxfId="40" priority="25" stopIfTrue="1">
      <formula>IF(AND(OR($D$27="Yes",$D$27=""),OR($D$33="Yes",$D$33=""),D57=""),1,0)</formula>
    </cfRule>
  </conditionalFormatting>
  <conditionalFormatting sqref="D58:E58">
    <cfRule type="expression" dxfId="39" priority="18" stopIfTrue="1">
      <formula>IF(AND(OR($D$28="Yes",$D$28=""),OR($D$34="Yes",$D$34=""),D58=""),1,0)</formula>
    </cfRule>
  </conditionalFormatting>
  <conditionalFormatting sqref="D59:E59">
    <cfRule type="expression" dxfId="38" priority="14" stopIfTrue="1">
      <formula>IF(AND(OR($D$29="Yes",$D$29=""),OR($D$35="Yes",$D$35=""),D59=""),1,0)</formula>
    </cfRule>
  </conditionalFormatting>
  <conditionalFormatting sqref="D62:E62">
    <cfRule type="expression" dxfId="37" priority="36" stopIfTrue="1">
      <formula>IF(AND(OR($D$26="Yes",$D$26=""),OR($D$32="Yes",$D$32=""),D62=""),1,0)</formula>
    </cfRule>
  </conditionalFormatting>
  <conditionalFormatting sqref="D63:E63">
    <cfRule type="expression" dxfId="36" priority="22" stopIfTrue="1">
      <formula>IF(AND(OR($D$27="Yes",$D$27=""),OR($D$33="Yes",$D$33=""),D63=""),1,0)</formula>
    </cfRule>
  </conditionalFormatting>
  <conditionalFormatting sqref="D64:E64">
    <cfRule type="expression" dxfId="35" priority="17" stopIfTrue="1">
      <formula>IF(AND(OR($D$28="Yes",$D$28=""),OR($D$34="Yes",$D$34=""),D64=""),1,0)</formula>
    </cfRule>
  </conditionalFormatting>
  <conditionalFormatting sqref="D65:E65">
    <cfRule type="expression" dxfId="34" priority="13" stopIfTrue="1">
      <formula>IF(AND(OR($D$29="Yes",$D$29=""),OR($D$35="Yes",$D$35=""),D65=""),1,0)</formula>
    </cfRule>
  </conditionalFormatting>
  <conditionalFormatting sqref="D68:E68">
    <cfRule type="expression" dxfId="33" priority="28" stopIfTrue="1">
      <formula>IF(AND(OR($D$26="Yes",$D$26=""),OR($D$32="Yes",$D$32=""),D68=""),1,0)</formula>
    </cfRule>
  </conditionalFormatting>
  <conditionalFormatting sqref="D69:E69">
    <cfRule type="expression" dxfId="32" priority="24" stopIfTrue="1">
      <formula>IF(AND(OR($D$27="Yes",$D$27=""),OR($D$33="Yes",$D$33=""),D69=""),1,0)</formula>
    </cfRule>
  </conditionalFormatting>
  <conditionalFormatting sqref="D70:E70">
    <cfRule type="expression" dxfId="31" priority="170" stopIfTrue="1">
      <formula>IF(AND(OR($D$28="Yes",$D$28=""),OR($D$34="Yes",$D$34=""),D70=""),1,0)</formula>
    </cfRule>
  </conditionalFormatting>
  <conditionalFormatting sqref="D71:E71">
    <cfRule type="expression" dxfId="30" priority="172" stopIfTrue="1">
      <formula>IF(AND(OR($D$29="Yes",$D$29=""),OR($D$35="Yes",$D$35=""),D71=""),1,0)</formula>
    </cfRule>
  </conditionalFormatting>
  <conditionalFormatting sqref="D75:E75 D77:E77 D79:E79 D81:E81 D83 D85:E85 D87:E87 D89:E89">
    <cfRule type="expression" dxfId="29" priority="93" stopIfTrue="1">
      <formula>AND(OR($D$26="No",AND($D$26="Yes",$D$32="No")),OR($D$27="No",AND($D$27="Yes",$D$33="No")),OR($D$28="No",AND($D$28="Yes",$D$34="No")),OR($D$29="No",AND($D$29="Yes",$D$35="No")))</formula>
    </cfRule>
    <cfRule type="expression" dxfId="28" priority="94" stopIfTrue="1">
      <formula>IF(D75="",TRUE)</formula>
    </cfRule>
  </conditionalFormatting>
  <conditionalFormatting sqref="D10:J10">
    <cfRule type="expression" dxfId="27" priority="174" stopIfTrue="1">
      <formula>IF(AND($D$10="",$D$9=$R$9),TRUE)</formula>
    </cfRule>
    <cfRule type="expression" dxfId="26" priority="64" stopIfTrue="1">
      <formula>IF($D$9=$Q$9,TRUE)</formula>
    </cfRule>
  </conditionalFormatting>
  <conditionalFormatting sqref="G85:J85">
    <cfRule type="expression" dxfId="25" priority="55" stopIfTrue="1">
      <formula>IF(AND($D$85="Yes, using other format (describe)",$G$85=""),TRUE)</formula>
    </cfRule>
  </conditionalFormatting>
  <conditionalFormatting sqref="D8:J8">
    <cfRule type="expression" dxfId="24" priority="8" stopIfTrue="1">
      <formula>IF($D$8="",TRUE)</formula>
    </cfRule>
  </conditionalFormatting>
  <conditionalFormatting sqref="D9:G9">
    <cfRule type="expression" dxfId="23" priority="7" stopIfTrue="1">
      <formula>IF($D$9="",TRUE)</formula>
    </cfRule>
  </conditionalFormatting>
  <conditionalFormatting sqref="D15:J15">
    <cfRule type="expression" dxfId="22" priority="6" stopIfTrue="1">
      <formula>IF($D$15="",TRUE)</formula>
    </cfRule>
  </conditionalFormatting>
  <conditionalFormatting sqref="D16:J16">
    <cfRule type="expression" dxfId="21" priority="5" stopIfTrue="1">
      <formula>IF($D$16="",TRUE)</formula>
    </cfRule>
  </conditionalFormatting>
  <conditionalFormatting sqref="D17:J17">
    <cfRule type="expression" dxfId="20" priority="4" stopIfTrue="1">
      <formula>IF($D$17="",TRUE)</formula>
    </cfRule>
  </conditionalFormatting>
  <conditionalFormatting sqref="D18:J18">
    <cfRule type="expression" dxfId="19" priority="3" stopIfTrue="1">
      <formula>IF($D$18="",TRUE)</formula>
    </cfRule>
  </conditionalFormatting>
  <conditionalFormatting sqref="D20:J20">
    <cfRule type="expression" dxfId="18" priority="2" stopIfTrue="1">
      <formula>IF($D$20="",TRUE)</formula>
    </cfRule>
  </conditionalFormatting>
  <conditionalFormatting sqref="G77:J77">
    <cfRule type="expression" dxfId="17" priority="1" stopIfTrue="1">
      <formula>IF(AND($D$77="Yes",$G$77=""),TRUE)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19" r:id="rId4" display="lee01@sangshinec.com"/>
    <hyperlink ref="D20" r:id="rId5"/>
    <hyperlink ref="G77" r:id="rId6"/>
  </hyperlinks>
  <pageMargins left="0.70866141732283505" right="0.70866141732283505" top="0.74803149606299202" bottom="0.74803149606299202" header="0.31496062992126" footer="0.31496062992126"/>
  <pageSetup scale="41" fitToHeight="0" orientation="portrait" r:id="rId7"/>
  <rowBreaks count="1" manualBreakCount="1">
    <brk id="66" max="11" man="1"/>
  </rowBreaks>
  <drawing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4" t="str">
        <f ca="1">OFFSET(L!$C$1,MATCH("Smelter List"&amp;ADDRESS(ROW(),COLUMN(),4),L!$A:$A,0)-1,SL,,)</f>
        <v>Link to "RMAP Conformant Smelter List"</v>
      </c>
      <c r="K2" s="385"/>
      <c r="L2" s="385"/>
      <c r="M2" s="385"/>
      <c r="N2" s="385"/>
      <c r="O2" s="385"/>
      <c r="P2" s="195"/>
      <c r="Q2" s="196"/>
      <c r="R2" s="197"/>
      <c r="S2" s="197"/>
      <c r="T2" s="197"/>
      <c r="AH2" s="145" t="s">
        <v>475</v>
      </c>
    </row>
    <row r="3" spans="1:34" s="221" customFormat="1" ht="177" customHeight="1">
      <c r="A3" s="171"/>
      <c r="B3" s="38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6"/>
      <c r="D3" s="386"/>
      <c r="E3" s="386"/>
      <c r="F3" s="222"/>
      <c r="G3" s="387" t="str">
        <f ca="1">OFFSET(L!$C$1,MATCH("General"&amp;"Cpy",L!$A:$A,0)-1,SL,,)</f>
        <v>© 2025 Responsible Minerals Initiative. All rights reserved.</v>
      </c>
      <c r="H3" s="387"/>
      <c r="I3" s="388"/>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2157</v>
      </c>
      <c r="B5" s="182" t="s">
        <v>1098</v>
      </c>
      <c r="C5" s="186" t="s">
        <v>2155</v>
      </c>
      <c r="D5" s="230"/>
      <c r="E5" s="182" t="s">
        <v>1070</v>
      </c>
      <c r="F5" s="182" t="s">
        <v>2157</v>
      </c>
      <c r="G5" s="182"/>
      <c r="H5" s="183"/>
      <c r="I5" s="184"/>
      <c r="J5" s="184"/>
      <c r="K5" s="224"/>
      <c r="L5" s="224"/>
      <c r="M5" s="224"/>
      <c r="N5" s="224"/>
      <c r="O5" s="224"/>
      <c r="P5" s="185"/>
      <c r="Q5" s="225"/>
      <c r="R5" s="182"/>
      <c r="S5" s="181"/>
      <c r="T5" s="181"/>
      <c r="U5" s="201"/>
      <c r="V5" s="226"/>
      <c r="AB5" s="228"/>
    </row>
    <row r="6" spans="1:34" s="227" customFormat="1" ht="20.100000000000001" customHeight="1">
      <c r="A6" s="262" t="s">
        <v>2270</v>
      </c>
      <c r="B6" s="182" t="s">
        <v>1098</v>
      </c>
      <c r="C6" s="186" t="s">
        <v>2269</v>
      </c>
      <c r="D6" s="230"/>
      <c r="E6" s="182" t="s">
        <v>13409</v>
      </c>
      <c r="F6" s="182" t="s">
        <v>2270</v>
      </c>
      <c r="G6" s="182"/>
      <c r="H6" s="183"/>
      <c r="I6" s="184"/>
      <c r="J6" s="184"/>
      <c r="K6" s="224"/>
      <c r="L6" s="224"/>
      <c r="M6" s="224"/>
      <c r="N6" s="224"/>
      <c r="O6" s="224"/>
      <c r="P6" s="185"/>
      <c r="Q6" s="225"/>
      <c r="R6" s="182"/>
      <c r="S6" s="181"/>
      <c r="T6" s="181"/>
      <c r="U6" s="201"/>
      <c r="V6" s="226"/>
      <c r="AB6" s="228"/>
    </row>
    <row r="7" spans="1:34" s="227" customFormat="1" ht="20.100000000000001" customHeight="1">
      <c r="A7" s="262" t="s">
        <v>726</v>
      </c>
      <c r="B7" s="182" t="s">
        <v>1098</v>
      </c>
      <c r="C7" s="186" t="s">
        <v>1291</v>
      </c>
      <c r="D7" s="230"/>
      <c r="E7" s="182" t="s">
        <v>1069</v>
      </c>
      <c r="F7" s="182" t="s">
        <v>726</v>
      </c>
      <c r="G7" s="182"/>
      <c r="H7" s="183"/>
      <c r="I7" s="184"/>
      <c r="J7" s="184"/>
      <c r="K7" s="224"/>
      <c r="L7" s="224"/>
      <c r="M7" s="224"/>
      <c r="N7" s="224"/>
      <c r="O7" s="224"/>
      <c r="P7" s="185"/>
      <c r="Q7" s="225"/>
      <c r="R7" s="182"/>
      <c r="S7" s="181"/>
      <c r="T7" s="181"/>
      <c r="U7" s="201"/>
      <c r="V7" s="226"/>
      <c r="AB7" s="228"/>
    </row>
    <row r="8" spans="1:34" s="227" customFormat="1" ht="20.100000000000001" customHeight="1">
      <c r="A8" s="262" t="s">
        <v>722</v>
      </c>
      <c r="B8" s="182" t="s">
        <v>1098</v>
      </c>
      <c r="C8" s="186" t="s">
        <v>2440</v>
      </c>
      <c r="D8" s="230"/>
      <c r="E8" s="182" t="s">
        <v>1062</v>
      </c>
      <c r="F8" s="182" t="s">
        <v>722</v>
      </c>
      <c r="G8" s="182"/>
      <c r="H8" s="183"/>
      <c r="I8" s="184"/>
      <c r="J8" s="184"/>
      <c r="K8" s="224"/>
      <c r="L8" s="224"/>
      <c r="M8" s="224"/>
      <c r="N8" s="224"/>
      <c r="O8" s="224"/>
      <c r="P8" s="185"/>
      <c r="Q8" s="225"/>
      <c r="R8" s="182"/>
      <c r="S8" s="181"/>
      <c r="T8" s="181"/>
      <c r="U8" s="201"/>
      <c r="V8" s="226"/>
      <c r="AB8" s="228"/>
    </row>
    <row r="9" spans="1:34" s="227" customFormat="1" ht="20.100000000000001" customHeight="1">
      <c r="A9" s="262" t="s">
        <v>719</v>
      </c>
      <c r="B9" s="182" t="s">
        <v>1098</v>
      </c>
      <c r="C9" s="186" t="s">
        <v>2283</v>
      </c>
      <c r="D9" s="230"/>
      <c r="E9" s="182" t="s">
        <v>1064</v>
      </c>
      <c r="F9" s="182" t="s">
        <v>719</v>
      </c>
      <c r="G9" s="182"/>
      <c r="H9" s="183"/>
      <c r="I9" s="184"/>
      <c r="J9" s="184"/>
      <c r="K9" s="224"/>
      <c r="L9" s="224"/>
      <c r="M9" s="224"/>
      <c r="N9" s="224"/>
      <c r="O9" s="224"/>
      <c r="P9" s="185"/>
      <c r="Q9" s="225"/>
      <c r="R9" s="182"/>
      <c r="S9" s="181"/>
      <c r="T9" s="181"/>
      <c r="U9" s="201"/>
      <c r="V9" s="226"/>
      <c r="AB9" s="228"/>
    </row>
    <row r="10" spans="1:34" s="227" customFormat="1" ht="20.100000000000001" customHeight="1">
      <c r="A10" s="262" t="s">
        <v>716</v>
      </c>
      <c r="B10" s="182" t="s">
        <v>1098</v>
      </c>
      <c r="C10" s="186" t="s">
        <v>2117</v>
      </c>
      <c r="D10" s="230"/>
      <c r="E10" s="182" t="s">
        <v>1077</v>
      </c>
      <c r="F10" s="182" t="s">
        <v>716</v>
      </c>
      <c r="G10" s="182"/>
      <c r="H10" s="183"/>
      <c r="I10" s="184"/>
      <c r="J10" s="184"/>
      <c r="K10" s="224"/>
      <c r="L10" s="224"/>
      <c r="M10" s="224"/>
      <c r="N10" s="224"/>
      <c r="O10" s="224"/>
      <c r="P10" s="185"/>
      <c r="Q10" s="225"/>
      <c r="R10" s="182"/>
      <c r="S10" s="181"/>
      <c r="T10" s="181"/>
      <c r="U10" s="201"/>
      <c r="V10" s="226"/>
      <c r="AB10" s="228"/>
    </row>
    <row r="11" spans="1:34" s="227" customFormat="1" ht="20.100000000000001" customHeight="1">
      <c r="A11" s="262" t="s">
        <v>715</v>
      </c>
      <c r="B11" s="182" t="s">
        <v>1098</v>
      </c>
      <c r="C11" s="186" t="s">
        <v>14918</v>
      </c>
      <c r="D11" s="230"/>
      <c r="E11" s="182" t="s">
        <v>1069</v>
      </c>
      <c r="F11" s="182" t="s">
        <v>715</v>
      </c>
      <c r="G11" s="182"/>
      <c r="H11" s="183"/>
      <c r="I11" s="184"/>
      <c r="J11" s="184"/>
      <c r="K11" s="224"/>
      <c r="L11" s="224"/>
      <c r="M11" s="224"/>
      <c r="N11" s="224"/>
      <c r="O11" s="224"/>
      <c r="P11" s="185"/>
      <c r="Q11" s="225"/>
      <c r="R11" s="182"/>
      <c r="S11" s="181"/>
      <c r="T11" s="181"/>
      <c r="U11" s="201"/>
      <c r="V11" s="226"/>
      <c r="AB11" s="228"/>
    </row>
    <row r="12" spans="1:34" s="227" customFormat="1" ht="20.100000000000001" customHeight="1">
      <c r="A12" s="262" t="s">
        <v>713</v>
      </c>
      <c r="B12" s="182" t="s">
        <v>1098</v>
      </c>
      <c r="C12" s="186" t="s">
        <v>1199</v>
      </c>
      <c r="D12" s="230"/>
      <c r="E12" s="182" t="s">
        <v>1077</v>
      </c>
      <c r="F12" s="182" t="s">
        <v>713</v>
      </c>
      <c r="G12" s="182"/>
      <c r="H12" s="183"/>
      <c r="I12" s="184"/>
      <c r="J12" s="184"/>
      <c r="K12" s="224"/>
      <c r="L12" s="224"/>
      <c r="M12" s="224"/>
      <c r="N12" s="224"/>
      <c r="O12" s="224"/>
      <c r="P12" s="185"/>
      <c r="Q12" s="225"/>
      <c r="R12" s="182"/>
      <c r="S12" s="181"/>
      <c r="T12" s="181"/>
      <c r="U12" s="201"/>
      <c r="V12" s="226"/>
      <c r="AB12" s="228"/>
    </row>
    <row r="13" spans="1:34" s="227" customFormat="1" ht="20.100000000000001" customHeight="1">
      <c r="A13" s="262" t="s">
        <v>712</v>
      </c>
      <c r="B13" s="182" t="s">
        <v>1098</v>
      </c>
      <c r="C13" s="186" t="s">
        <v>54</v>
      </c>
      <c r="D13" s="230"/>
      <c r="E13" s="182" t="s">
        <v>1077</v>
      </c>
      <c r="F13" s="182" t="s">
        <v>712</v>
      </c>
      <c r="G13" s="182"/>
      <c r="H13" s="183"/>
      <c r="I13" s="184"/>
      <c r="J13" s="184"/>
      <c r="K13" s="224"/>
      <c r="L13" s="224"/>
      <c r="M13" s="224"/>
      <c r="N13" s="224"/>
      <c r="O13" s="224"/>
      <c r="P13" s="185"/>
      <c r="Q13" s="225"/>
      <c r="R13" s="182"/>
      <c r="S13" s="181"/>
      <c r="T13" s="181"/>
      <c r="U13" s="201"/>
      <c r="V13" s="226"/>
      <c r="AB13" s="228"/>
    </row>
    <row r="14" spans="1:34" s="227" customFormat="1" ht="20.100000000000001" customHeight="1">
      <c r="A14" s="262" t="s">
        <v>1357</v>
      </c>
      <c r="B14" s="182" t="s">
        <v>1098</v>
      </c>
      <c r="C14" s="186" t="s">
        <v>2115</v>
      </c>
      <c r="D14" s="230"/>
      <c r="E14" s="182" t="s">
        <v>1069</v>
      </c>
      <c r="F14" s="182" t="s">
        <v>1357</v>
      </c>
      <c r="G14" s="182"/>
      <c r="H14" s="183"/>
      <c r="I14" s="184"/>
      <c r="J14" s="184"/>
      <c r="K14" s="224"/>
      <c r="L14" s="224"/>
      <c r="M14" s="224"/>
      <c r="N14" s="224"/>
      <c r="O14" s="224"/>
      <c r="P14" s="185"/>
      <c r="Q14" s="225"/>
      <c r="R14" s="182"/>
      <c r="S14" s="181"/>
      <c r="T14" s="181"/>
      <c r="U14" s="201"/>
      <c r="V14" s="226"/>
      <c r="AB14" s="228"/>
    </row>
    <row r="15" spans="1:34" s="227" customFormat="1" ht="20.100000000000001" customHeight="1">
      <c r="A15" s="262" t="s">
        <v>709</v>
      </c>
      <c r="B15" s="182" t="s">
        <v>1098</v>
      </c>
      <c r="C15" s="186" t="s">
        <v>2114</v>
      </c>
      <c r="D15" s="230"/>
      <c r="E15" s="182" t="s">
        <v>1069</v>
      </c>
      <c r="F15" s="182" t="s">
        <v>709</v>
      </c>
      <c r="G15" s="182"/>
      <c r="H15" s="183"/>
      <c r="I15" s="184"/>
      <c r="J15" s="184"/>
      <c r="K15" s="224"/>
      <c r="L15" s="224"/>
      <c r="M15" s="224"/>
      <c r="N15" s="224"/>
      <c r="O15" s="224"/>
      <c r="P15" s="185"/>
      <c r="Q15" s="225"/>
      <c r="R15" s="182"/>
      <c r="S15" s="181"/>
      <c r="T15" s="181"/>
      <c r="U15" s="201"/>
      <c r="V15" s="226"/>
      <c r="AB15" s="228"/>
    </row>
    <row r="16" spans="1:34" s="227" customFormat="1" ht="20.100000000000001" customHeight="1">
      <c r="A16" s="262" t="s">
        <v>708</v>
      </c>
      <c r="B16" s="182" t="s">
        <v>1098</v>
      </c>
      <c r="C16" s="186" t="s">
        <v>12380</v>
      </c>
      <c r="D16" s="230"/>
      <c r="E16" s="182" t="s">
        <v>1071</v>
      </c>
      <c r="F16" s="182" t="s">
        <v>708</v>
      </c>
      <c r="G16" s="182" t="str">
        <f ca="1">IF(C16=$X$4,IF(ISERROR($V16),"Enter smelter details","RMI"),IF(ISERROR($V16),"",OFFSET('Smelter Look-up'!$F$4,$V16-4,0)))</f>
        <v>RMI</v>
      </c>
      <c r="H16" s="183">
        <f ca="1">IF(ISERROR($V16),"",OFFSET('Smelter Look-up'!$G$4,$V16-4,0))</f>
        <v>0</v>
      </c>
      <c r="I16" s="184" t="str">
        <f ca="1">IF(ISERROR($V16),"",OFFSET('Smelter Look-up'!$H$4,$V16-4,0))</f>
        <v>Madrid</v>
      </c>
      <c r="J16" s="184" t="str">
        <f ca="1">IF(ISERROR($V16),"",OFFSET('Smelter Look-up'!$I$4,$V16-4,0))</f>
        <v>Madrid, Comunidad de</v>
      </c>
      <c r="K16" s="224"/>
      <c r="L16" s="224"/>
      <c r="M16" s="224"/>
      <c r="N16" s="224"/>
      <c r="O16" s="224"/>
      <c r="P16" s="185"/>
      <c r="Q16" s="225"/>
      <c r="R16" s="182" t="str">
        <f ca="1">IF(ISERROR($V16),"",OFFSET('Smelter Look-up'!$C$4,$V16-4,0)&amp;"")</f>
        <v>SEMPSA Joyeria Plateria S.A.</v>
      </c>
      <c r="S16" s="181" t="str">
        <f t="shared" ref="S16:S37" ca="1" si="0">IF(B16="","",IF(ISERROR(MATCH($E16,CL,0)),"Unknown",INDIRECT("'C'!$A$"&amp;MATCH($E16,CL,0)+1)))</f>
        <v>ES</v>
      </c>
      <c r="T16" s="181" t="str">
        <f ca="1">IF(B16="","",IF(ISERROR(MATCH($J16,SorP!$B$1:$B$6226,0)),"",INDIRECT("'SorP'!$A$"&amp;MATCH($S16&amp;$J16,SorP!C:C,0))))</f>
        <v>ES-MD</v>
      </c>
      <c r="U16" s="201"/>
      <c r="V16" s="226">
        <f>IF(C16="",NA(),IF(OR(C16="Smelter not listed",C16="Smelter not yet identified"),MATCH($B16&amp;$D16,'Smelter Look-up'!$J:$J,0),MATCH($B16&amp;$C16,'Smelter Look-up'!$J:$J,0)))</f>
        <v>242</v>
      </c>
      <c r="X16" s="227">
        <f t="shared" ref="X16:X37" si="1">IF(AND(C16="Smelter not listed",OR(LEN(D16)=0,LEN(E16)=0)),1,0)</f>
        <v>0</v>
      </c>
      <c r="AB16" s="228" t="str">
        <f t="shared" ref="AB16:AB37" si="2">B16&amp;C16</f>
        <v>GoldSEMPSA Joyeria Plateria S.A.</v>
      </c>
    </row>
    <row r="17" spans="1:28" s="227" customFormat="1" ht="20.100000000000001" customHeight="1">
      <c r="A17" s="262" t="s">
        <v>699</v>
      </c>
      <c r="B17" s="182" t="s">
        <v>1098</v>
      </c>
      <c r="C17" s="186" t="s">
        <v>15334</v>
      </c>
      <c r="D17" s="230"/>
      <c r="E17" s="182" t="s">
        <v>1067</v>
      </c>
      <c r="F17" s="182" t="s">
        <v>699</v>
      </c>
      <c r="G17" s="182" t="str">
        <f ca="1">IF(C17=$X$4,IF(ISERROR($V17),"Enter smelter details","RMI"),IF(ISERROR($V17),"",OFFSET('Smelter Look-up'!$F$4,$V17-4,0)))</f>
        <v>RMI</v>
      </c>
      <c r="H17" s="183">
        <f ca="1">IF(ISERROR($V17),"",OFFSET('Smelter Look-up'!$G$4,$V17-4,0))</f>
        <v>0</v>
      </c>
      <c r="I17" s="184" t="str">
        <f ca="1">IF(ISERROR($V17),"",OFFSET('Smelter Look-up'!$H$4,$V17-4,0))</f>
        <v>Geneva</v>
      </c>
      <c r="J17" s="184" t="str">
        <f ca="1">IF(ISERROR($V17),"",OFFSET('Smelter Look-up'!$I$4,$V17-4,0))</f>
        <v>Genève</v>
      </c>
      <c r="K17" s="224"/>
      <c r="L17" s="224"/>
      <c r="M17" s="224"/>
      <c r="N17" s="224"/>
      <c r="O17" s="224"/>
      <c r="P17" s="185"/>
      <c r="Q17" s="225"/>
      <c r="R17" s="182" t="str">
        <f ca="1">IF(ISERROR($V17),"",OFFSET('Smelter Look-up'!$C$4,$V17-4,0)&amp;"")</f>
        <v>MKS PAMP SA</v>
      </c>
      <c r="S17" s="181" t="str">
        <f t="shared" ca="1" si="0"/>
        <v>CH</v>
      </c>
      <c r="T17" s="181" t="str">
        <f ca="1">IF(B17="","",IF(ISERROR(MATCH($J17,SorP!$B$1:$B$6226,0)),"",INDIRECT("'SorP'!$A$"&amp;MATCH($S17&amp;$J17,SorP!C:C,0))))</f>
        <v>CH-GE</v>
      </c>
      <c r="U17" s="201"/>
      <c r="V17" s="226">
        <f>IF(C17="",NA(),IF(OR(C17="Smelter not listed",C17="Smelter not yet identified"),MATCH($B17&amp;$D17,'Smelter Look-up'!$J:$J,0),MATCH($B17&amp;$C17,'Smelter Look-up'!$J:$J,0)))</f>
        <v>192</v>
      </c>
      <c r="X17" s="227">
        <f t="shared" si="1"/>
        <v>0</v>
      </c>
      <c r="AB17" s="228" t="str">
        <f t="shared" si="2"/>
        <v>GoldMKS PAMP SA</v>
      </c>
    </row>
    <row r="18" spans="1:28" s="227" customFormat="1" ht="20.100000000000001" customHeight="1">
      <c r="A18" s="181" t="s">
        <v>697</v>
      </c>
      <c r="B18" s="182" t="s">
        <v>1098</v>
      </c>
      <c r="C18" s="186" t="s">
        <v>2110</v>
      </c>
      <c r="D18" s="230"/>
      <c r="E18" s="182" t="s">
        <v>1077</v>
      </c>
      <c r="F18" s="182" t="s">
        <v>697</v>
      </c>
      <c r="G18" s="182" t="str">
        <f ca="1">IF(C18=$X$4,IF(ISERROR($V18),"Enter smelter details","RMI"),IF(ISERROR($V18),"",OFFSET('Smelter Look-up'!$F$4,$V18-4,0)))</f>
        <v>RMI</v>
      </c>
      <c r="H18" s="183">
        <f ca="1">IF(ISERROR($V18),"",OFFSET('Smelter Look-up'!$G$4,$V18-4,0))</f>
        <v>0</v>
      </c>
      <c r="I18" s="184" t="str">
        <f ca="1">IF(ISERROR($V18),"",OFFSET('Smelter Look-up'!$H$4,$V18-4,0))</f>
        <v>Nara-shi</v>
      </c>
      <c r="J18" s="184" t="str">
        <f ca="1">IF(ISERROR($V18),"",OFFSET('Smelter Look-up'!$I$4,$V18-4,0))</f>
        <v>Nara</v>
      </c>
      <c r="K18" s="224"/>
      <c r="L18" s="224"/>
      <c r="M18" s="224"/>
      <c r="N18" s="224"/>
      <c r="O18" s="224"/>
      <c r="P18" s="185"/>
      <c r="Q18" s="225"/>
      <c r="R18" s="182" t="str">
        <f ca="1">IF(ISERROR($V18),"",OFFSET('Smelter Look-up'!$C$4,$V18-4,0)&amp;"")</f>
        <v>Ohura Precious Metal Industry Co., Ltd.</v>
      </c>
      <c r="S18" s="181" t="str">
        <f t="shared" ca="1" si="0"/>
        <v>JP</v>
      </c>
      <c r="T18" s="181" t="str">
        <f ca="1">IF(B18="","",IF(ISERROR(MATCH($J18,SorP!$B$1:$B$6226,0)),"",INDIRECT("'SorP'!$A$"&amp;MATCH($S18&amp;$J18,SorP!C:C,0))))</f>
        <v>JP-29</v>
      </c>
      <c r="U18" s="201"/>
      <c r="V18" s="226">
        <f>IF(C18="",NA(),IF(OR(C18="Smelter not listed",C18="Smelter not yet identified"),MATCH($B18&amp;$D18,'Smelter Look-up'!$J:$J,0),MATCH($B18&amp;$C18,'Smelter Look-up'!$J:$J,0)))</f>
        <v>207</v>
      </c>
      <c r="X18" s="227">
        <f t="shared" si="1"/>
        <v>0</v>
      </c>
      <c r="AB18" s="228" t="str">
        <f t="shared" si="2"/>
        <v>GoldOhura Precious Metal Industry Co., Ltd.</v>
      </c>
    </row>
    <row r="19" spans="1:28" s="227" customFormat="1" ht="20.100000000000001" customHeight="1">
      <c r="A19" s="181" t="s">
        <v>696</v>
      </c>
      <c r="B19" s="182" t="s">
        <v>1098</v>
      </c>
      <c r="C19" s="186" t="s">
        <v>2109</v>
      </c>
      <c r="D19" s="230"/>
      <c r="E19" s="182" t="s">
        <v>1077</v>
      </c>
      <c r="F19" s="182" t="s">
        <v>696</v>
      </c>
      <c r="G19" s="182" t="str">
        <f ca="1">IF(C19=$X$4,IF(ISERROR($V19),"Enter smelter details","RMI"),IF(ISERROR($V19),"",OFFSET('Smelter Look-up'!$F$4,$V19-4,0)))</f>
        <v>RMI</v>
      </c>
      <c r="H19" s="183">
        <f ca="1">IF(ISERROR($V19),"",OFFSET('Smelter Look-up'!$G$4,$V19-4,0))</f>
        <v>0</v>
      </c>
      <c r="I19" s="184" t="str">
        <f ca="1">IF(ISERROR($V19),"",OFFSET('Smelter Look-up'!$H$4,$V19-4,0))</f>
        <v>Noda</v>
      </c>
      <c r="J19" s="184" t="str">
        <f ca="1">IF(ISERROR($V19),"",OFFSET('Smelter Look-up'!$I$4,$V19-4,0))</f>
        <v>Chiba</v>
      </c>
      <c r="K19" s="224"/>
      <c r="L19" s="224"/>
      <c r="M19" s="224"/>
      <c r="N19" s="224"/>
      <c r="O19" s="224"/>
      <c r="P19" s="185"/>
      <c r="Q19" s="225"/>
      <c r="R19" s="182" t="str">
        <f ca="1">IF(ISERROR($V19),"",OFFSET('Smelter Look-up'!$C$4,$V19-4,0)&amp;"")</f>
        <v>Nihon Material Co., Ltd.</v>
      </c>
      <c r="S19" s="181" t="str">
        <f t="shared" ca="1" si="0"/>
        <v>JP</v>
      </c>
      <c r="T19" s="181" t="str">
        <f ca="1">IF(B19="","",IF(ISERROR(MATCH($J19,SorP!$B$1:$B$6226,0)),"",INDIRECT("'SorP'!$A$"&amp;MATCH($S19&amp;$J19,SorP!C:C,0))))</f>
        <v>JP-12</v>
      </c>
      <c r="U19" s="201"/>
      <c r="V19" s="226">
        <f>IF(C19="",NA(),IF(OR(C19="Smelter not listed",C19="Smelter not yet identified"),MATCH($B19&amp;$D19,'Smelter Look-up'!$J:$J,0),MATCH($B19&amp;$C19,'Smelter Look-up'!$J:$J,0)))</f>
        <v>201</v>
      </c>
      <c r="X19" s="227">
        <f t="shared" si="1"/>
        <v>0</v>
      </c>
      <c r="AB19" s="228" t="str">
        <f t="shared" si="2"/>
        <v>GoldNihon Material Co., Ltd.</v>
      </c>
    </row>
    <row r="20" spans="1:28" s="227" customFormat="1" ht="20.100000000000001" customHeight="1">
      <c r="A20" s="181" t="s">
        <v>692</v>
      </c>
      <c r="B20" s="182" t="s">
        <v>1098</v>
      </c>
      <c r="C20" s="186" t="s">
        <v>1196</v>
      </c>
      <c r="D20" s="230"/>
      <c r="E20" s="182" t="s">
        <v>1077</v>
      </c>
      <c r="F20" s="182" t="s">
        <v>692</v>
      </c>
      <c r="G20" s="182" t="str">
        <f ca="1">IF(C20=$X$4,IF(ISERROR($V20),"Enter smelter details","RMI"),IF(ISERROR($V20),"",OFFSET('Smelter Look-up'!$F$4,$V20-4,0)))</f>
        <v>RMI</v>
      </c>
      <c r="H20" s="183">
        <f ca="1">IF(ISERROR($V20),"",OFFSET('Smelter Look-up'!$G$4,$V20-4,0))</f>
        <v>0</v>
      </c>
      <c r="I20" s="184" t="str">
        <f ca="1">IF(ISERROR($V20),"",OFFSET('Smelter Look-up'!$H$4,$V20-4,0))</f>
        <v>Takehara</v>
      </c>
      <c r="J20" s="184" t="str">
        <f ca="1">IF(ISERROR($V20),"",OFFSET('Smelter Look-up'!$I$4,$V20-4,0))</f>
        <v>Hiroshima</v>
      </c>
      <c r="K20" s="224"/>
      <c r="L20" s="224"/>
      <c r="M20" s="224"/>
      <c r="N20" s="224"/>
      <c r="O20" s="224"/>
      <c r="P20" s="185"/>
      <c r="Q20" s="225"/>
      <c r="R20" s="182" t="str">
        <f ca="1">IF(ISERROR($V20),"",OFFSET('Smelter Look-up'!$C$4,$V20-4,0)&amp;"")</f>
        <v>Mitsui Mining and Smelting Co., Ltd.</v>
      </c>
      <c r="S20" s="181" t="str">
        <f t="shared" ca="1" si="0"/>
        <v>JP</v>
      </c>
      <c r="T20" s="181" t="str">
        <f ca="1">IF(B20="","",IF(ISERROR(MATCH($J20,SorP!$B$1:$B$6226,0)),"",INDIRECT("'SorP'!$A$"&amp;MATCH($S20&amp;$J20,SorP!C:C,0))))</f>
        <v>JP-34</v>
      </c>
      <c r="U20" s="201"/>
      <c r="V20" s="226">
        <f>IF(C20="",NA(),IF(OR(C20="Smelter not listed",C20="Smelter not yet identified"),MATCH($B20&amp;$D20,'Smelter Look-up'!$J:$J,0),MATCH($B20&amp;$C20,'Smelter Look-up'!$J:$J,0)))</f>
        <v>191</v>
      </c>
      <c r="X20" s="227">
        <f t="shared" si="1"/>
        <v>0</v>
      </c>
      <c r="AB20" s="228" t="str">
        <f t="shared" si="2"/>
        <v>GoldMitsui Mining and Smelting Co., Ltd.</v>
      </c>
    </row>
    <row r="21" spans="1:28" s="227" customFormat="1" ht="20.100000000000001" customHeight="1">
      <c r="A21" s="181" t="s">
        <v>691</v>
      </c>
      <c r="B21" s="182" t="s">
        <v>1098</v>
      </c>
      <c r="C21" s="186" t="s">
        <v>1131</v>
      </c>
      <c r="D21" s="230"/>
      <c r="E21" s="182" t="s">
        <v>1077</v>
      </c>
      <c r="F21" s="182" t="s">
        <v>691</v>
      </c>
      <c r="G21" s="182" t="str">
        <f ca="1">IF(C21=$X$4,IF(ISERROR($V21),"Enter smelter details","RMI"),IF(ISERROR($V21),"",OFFSET('Smelter Look-up'!$F$4,$V21-4,0)))</f>
        <v>RMI</v>
      </c>
      <c r="H21" s="183">
        <f ca="1">IF(ISERROR($V21),"",OFFSET('Smelter Look-up'!$G$4,$V21-4,0))</f>
        <v>0</v>
      </c>
      <c r="I21" s="184" t="str">
        <f ca="1">IF(ISERROR($V21),"",OFFSET('Smelter Look-up'!$H$4,$V21-4,0))</f>
        <v>Tokyo</v>
      </c>
      <c r="J21" s="184" t="str">
        <f ca="1">IF(ISERROR($V21),"",OFFSET('Smelter Look-up'!$I$4,$V21-4,0))</f>
        <v>Tokyo</v>
      </c>
      <c r="K21" s="224"/>
      <c r="L21" s="224"/>
      <c r="M21" s="224"/>
      <c r="N21" s="224"/>
      <c r="O21" s="224"/>
      <c r="P21" s="185"/>
      <c r="Q21" s="225"/>
      <c r="R21" s="182" t="str">
        <f ca="1">IF(ISERROR($V21),"",OFFSET('Smelter Look-up'!$C$4,$V21-4,0)&amp;"")</f>
        <v>Mitsubishi Materials Corporation</v>
      </c>
      <c r="S21" s="181" t="str">
        <f t="shared" ca="1" si="0"/>
        <v>JP</v>
      </c>
      <c r="T21" s="181" t="str">
        <f ca="1">IF(B21="","",IF(ISERROR(MATCH($J21,SorP!$B$1:$B$6226,0)),"",INDIRECT("'SorP'!$A$"&amp;MATCH($S21&amp;$J21,SorP!C:C,0))))</f>
        <v>JP-13</v>
      </c>
      <c r="U21" s="201"/>
      <c r="V21" s="226">
        <f>IF(C21="",NA(),IF(OR(C21="Smelter not listed",C21="Smelter not yet identified"),MATCH($B21&amp;$D21,'Smelter Look-up'!$J:$J,0),MATCH($B21&amp;$C21,'Smelter Look-up'!$J:$J,0)))</f>
        <v>189</v>
      </c>
      <c r="X21" s="227">
        <f t="shared" si="1"/>
        <v>0</v>
      </c>
      <c r="AB21" s="228" t="str">
        <f t="shared" si="2"/>
        <v>GoldMitsubishi Materials Corporation</v>
      </c>
    </row>
    <row r="22" spans="1:28" s="227" customFormat="1" ht="20.100000000000001" customHeight="1">
      <c r="A22" s="181" t="s">
        <v>689</v>
      </c>
      <c r="B22" s="182" t="s">
        <v>1098</v>
      </c>
      <c r="C22" s="186" t="s">
        <v>1195</v>
      </c>
      <c r="D22" s="230"/>
      <c r="E22" s="182" t="s">
        <v>2384</v>
      </c>
      <c r="F22" s="182" t="s">
        <v>689</v>
      </c>
      <c r="G22" s="182" t="str">
        <f ca="1">IF(C22=$X$4,IF(ISERROR($V22),"Enter smelter details","RMI"),IF(ISERROR($V22),"",OFFSET('Smelter Look-up'!$F$4,$V22-4,0)))</f>
        <v>RMI</v>
      </c>
      <c r="H22" s="183">
        <f ca="1">IF(ISERROR($V22),"",OFFSET('Smelter Look-up'!$G$4,$V22-4,0))</f>
        <v>0</v>
      </c>
      <c r="I22" s="184" t="str">
        <f ca="1">IF(ISERROR($V22),"",OFFSET('Smelter Look-up'!$H$4,$V22-4,0))</f>
        <v>North Attleboro</v>
      </c>
      <c r="J22" s="184" t="str">
        <f ca="1">IF(ISERROR($V22),"",OFFSET('Smelter Look-up'!$I$4,$V22-4,0))</f>
        <v>Massachusetts</v>
      </c>
      <c r="K22" s="224"/>
      <c r="L22" s="224"/>
      <c r="M22" s="224"/>
      <c r="N22" s="224"/>
      <c r="O22" s="224"/>
      <c r="P22" s="185"/>
      <c r="Q22" s="225"/>
      <c r="R22" s="182" t="str">
        <f ca="1">IF(ISERROR($V22),"",OFFSET('Smelter Look-up'!$C$4,$V22-4,0)&amp;"")</f>
        <v>Metalor USA Refining Corporation</v>
      </c>
      <c r="S22" s="181" t="str">
        <f t="shared" ca="1" si="0"/>
        <v>US</v>
      </c>
      <c r="T22" s="181" t="str">
        <f ca="1">IF(B22="","",IF(ISERROR(MATCH($J22,SorP!$B$1:$B$6226,0)),"",INDIRECT("'SorP'!$A$"&amp;MATCH($S22&amp;$J22,SorP!C:C,0))))</f>
        <v>US-MA</v>
      </c>
      <c r="U22" s="201"/>
      <c r="V22" s="226">
        <f>IF(C22="",NA(),IF(OR(C22="Smelter not listed",C22="Smelter not yet identified"),MATCH($B22&amp;$D22,'Smelter Look-up'!$J:$J,0),MATCH($B22&amp;$C22,'Smelter Look-up'!$J:$J,0)))</f>
        <v>182</v>
      </c>
      <c r="X22" s="227">
        <f t="shared" si="1"/>
        <v>0</v>
      </c>
      <c r="AB22" s="228" t="str">
        <f t="shared" si="2"/>
        <v>GoldMetalor USA Refining Corporation</v>
      </c>
    </row>
    <row r="23" spans="1:28" s="227" customFormat="1" ht="20.100000000000001" customHeight="1">
      <c r="A23" s="181" t="s">
        <v>688</v>
      </c>
      <c r="B23" s="182" t="s">
        <v>1098</v>
      </c>
      <c r="C23" s="186" t="s">
        <v>2257</v>
      </c>
      <c r="D23" s="230"/>
      <c r="E23" s="182" t="s">
        <v>1067</v>
      </c>
      <c r="F23" s="182" t="s">
        <v>688</v>
      </c>
      <c r="G23" s="182" t="str">
        <f ca="1">IF(C23=$X$4,IF(ISERROR($V23),"Enter smelter details","RMI"),IF(ISERROR($V23),"",OFFSET('Smelter Look-up'!$F$4,$V23-4,0)))</f>
        <v>RMI</v>
      </c>
      <c r="H23" s="183">
        <f ca="1">IF(ISERROR($V23),"",OFFSET('Smelter Look-up'!$G$4,$V23-4,0))</f>
        <v>0</v>
      </c>
      <c r="I23" s="184" t="str">
        <f ca="1">IF(ISERROR($V23),"",OFFSET('Smelter Look-up'!$H$4,$V23-4,0))</f>
        <v>Marin</v>
      </c>
      <c r="J23" s="184" t="str">
        <f ca="1">IF(ISERROR($V23),"",OFFSET('Smelter Look-up'!$I$4,$V23-4,0))</f>
        <v>Neuchâtel</v>
      </c>
      <c r="K23" s="224"/>
      <c r="L23" s="224"/>
      <c r="M23" s="224"/>
      <c r="N23" s="224"/>
      <c r="O23" s="224"/>
      <c r="P23" s="185"/>
      <c r="Q23" s="225"/>
      <c r="R23" s="182" t="str">
        <f ca="1">IF(ISERROR($V23),"",OFFSET('Smelter Look-up'!$C$4,$V23-4,0)&amp;"")</f>
        <v>Metalor Technologies S.A.</v>
      </c>
      <c r="S23" s="181" t="str">
        <f t="shared" ca="1" si="0"/>
        <v>CH</v>
      </c>
      <c r="T23" s="181" t="str">
        <f ca="1">IF(B23="","",IF(ISERROR(MATCH($J23,SorP!$B$1:$B$6226,0)),"",INDIRECT("'SorP'!$A$"&amp;MATCH($S23&amp;$J23,SorP!C:C,0))))</f>
        <v>CH-NE</v>
      </c>
      <c r="U23" s="201"/>
      <c r="V23" s="226">
        <f>IF(C23="",NA(),IF(OR(C23="Smelter not listed",C23="Smelter not yet identified"),MATCH($B23&amp;$D23,'Smelter Look-up'!$J:$J,0),MATCH($B23&amp;$C23,'Smelter Look-up'!$J:$J,0)))</f>
        <v>181</v>
      </c>
      <c r="X23" s="227">
        <f t="shared" si="1"/>
        <v>0</v>
      </c>
      <c r="AB23" s="228" t="str">
        <f t="shared" si="2"/>
        <v>GoldMetalor Technologies S.A.</v>
      </c>
    </row>
    <row r="24" spans="1:28" s="227" customFormat="1" ht="20.100000000000001" customHeight="1">
      <c r="A24" s="181" t="s">
        <v>687</v>
      </c>
      <c r="B24" s="182" t="s">
        <v>1098</v>
      </c>
      <c r="C24" s="186" t="s">
        <v>2106</v>
      </c>
      <c r="D24" s="230"/>
      <c r="E24" s="182" t="s">
        <v>857</v>
      </c>
      <c r="F24" s="182" t="s">
        <v>687</v>
      </c>
      <c r="G24" s="182" t="str">
        <f ca="1">IF(C24=$X$4,IF(ISERROR($V24),"Enter smelter details","RMI"),IF(ISERROR($V24),"",OFFSET('Smelter Look-up'!$F$4,$V24-4,0)))</f>
        <v>RMI</v>
      </c>
      <c r="H24" s="183">
        <f ca="1">IF(ISERROR($V24),"",OFFSET('Smelter Look-up'!$G$4,$V24-4,0))</f>
        <v>0</v>
      </c>
      <c r="I24" s="184" t="str">
        <f ca="1">IF(ISERROR($V24),"",OFFSET('Smelter Look-up'!$H$4,$V24-4,0))</f>
        <v>Singapore</v>
      </c>
      <c r="J24" s="184" t="str">
        <f ca="1">IF(ISERROR($V24),"",OFFSET('Smelter Look-up'!$I$4,$V24-4,0))</f>
        <v>South West</v>
      </c>
      <c r="K24" s="224"/>
      <c r="L24" s="224"/>
      <c r="M24" s="224"/>
      <c r="N24" s="224"/>
      <c r="O24" s="224"/>
      <c r="P24" s="185"/>
      <c r="Q24" s="225"/>
      <c r="R24" s="182" t="str">
        <f ca="1">IF(ISERROR($V24),"",OFFSET('Smelter Look-up'!$C$4,$V24-4,0)&amp;"")</f>
        <v>Metalor Technologies (Singapore) Pte., Ltd.</v>
      </c>
      <c r="S24" s="181" t="str">
        <f t="shared" ca="1" si="0"/>
        <v>SG</v>
      </c>
      <c r="T24" s="181" t="str">
        <f ca="1">IF(B24="","",IF(ISERROR(MATCH($J24,SorP!$B$1:$B$6226,0)),"",INDIRECT("'SorP'!$A$"&amp;MATCH($S24&amp;$J24,SorP!C:C,0))))</f>
        <v>SG-05</v>
      </c>
      <c r="U24" s="201"/>
      <c r="V24" s="226">
        <f>IF(C24="",NA(),IF(OR(C24="Smelter not listed",C24="Smelter not yet identified"),MATCH($B24&amp;$D24,'Smelter Look-up'!$J:$J,0),MATCH($B24&amp;$C24,'Smelter Look-up'!$J:$J,0)))</f>
        <v>179</v>
      </c>
      <c r="X24" s="227">
        <f t="shared" si="1"/>
        <v>0</v>
      </c>
      <c r="AB24" s="228" t="str">
        <f t="shared" si="2"/>
        <v>GoldMetalor Technologies (Singapore) Pte., Ltd.</v>
      </c>
    </row>
    <row r="25" spans="1:28" s="227" customFormat="1" ht="20.100000000000001" customHeight="1">
      <c r="A25" s="181" t="s">
        <v>686</v>
      </c>
      <c r="B25" s="182" t="s">
        <v>1098</v>
      </c>
      <c r="C25" s="186" t="s">
        <v>2105</v>
      </c>
      <c r="D25" s="230"/>
      <c r="E25" s="182" t="s">
        <v>1069</v>
      </c>
      <c r="F25" s="182" t="s">
        <v>686</v>
      </c>
      <c r="G25" s="182" t="str">
        <f ca="1">IF(C25=$X$4,IF(ISERROR($V25),"Enter smelter details","RMI"),IF(ISERROR($V25),"",OFFSET('Smelter Look-up'!$F$4,$V25-4,0)))</f>
        <v>RMI</v>
      </c>
      <c r="H25" s="183">
        <f ca="1">IF(ISERROR($V25),"",OFFSET('Smelter Look-up'!$G$4,$V25-4,0))</f>
        <v>0</v>
      </c>
      <c r="I25" s="184" t="str">
        <f ca="1">IF(ISERROR($V25),"",OFFSET('Smelter Look-up'!$H$4,$V25-4,0))</f>
        <v>Kwai Chung</v>
      </c>
      <c r="J25" s="184" t="str">
        <f ca="1">IF(ISERROR($V25),"",OFFSET('Smelter Look-up'!$I$4,$V25-4,0))</f>
        <v>Hong Kong SAR</v>
      </c>
      <c r="K25" s="224"/>
      <c r="L25" s="224"/>
      <c r="M25" s="224"/>
      <c r="N25" s="224"/>
      <c r="O25" s="224"/>
      <c r="P25" s="185"/>
      <c r="Q25" s="225"/>
      <c r="R25" s="182" t="str">
        <f ca="1">IF(ISERROR($V25),"",OFFSET('Smelter Look-up'!$C$4,$V25-4,0)&amp;"")</f>
        <v>Metalor Technologies (Hong Kong) Ltd.</v>
      </c>
      <c r="S25" s="181" t="str">
        <f t="shared" ca="1" si="0"/>
        <v>CN</v>
      </c>
      <c r="T25" s="181" t="str">
        <f ca="1">IF(B25="","",IF(ISERROR(MATCH($J25,SorP!$B$1:$B$6226,0)),"",INDIRECT("'SorP'!$A$"&amp;MATCH($S25&amp;$J25,SorP!C:C,0))))</f>
        <v>CN-HK</v>
      </c>
      <c r="U25" s="201"/>
      <c r="V25" s="226">
        <f>IF(C25="",NA(),IF(OR(C25="Smelter not listed",C25="Smelter not yet identified"),MATCH($B25&amp;$D25,'Smelter Look-up'!$J:$J,0),MATCH($B25&amp;$C25,'Smelter Look-up'!$J:$J,0)))</f>
        <v>178</v>
      </c>
      <c r="X25" s="227">
        <f t="shared" si="1"/>
        <v>0</v>
      </c>
      <c r="AB25" s="228" t="str">
        <f t="shared" si="2"/>
        <v>GoldMetalor Technologies (Hong Kong) Ltd.</v>
      </c>
    </row>
    <row r="26" spans="1:28" s="227" customFormat="1" ht="20.100000000000001" customHeight="1">
      <c r="A26" s="181" t="s">
        <v>1586</v>
      </c>
      <c r="B26" s="182" t="s">
        <v>1098</v>
      </c>
      <c r="C26" s="186" t="s">
        <v>1585</v>
      </c>
      <c r="D26" s="230"/>
      <c r="E26" s="182" t="s">
        <v>1069</v>
      </c>
      <c r="F26" s="182" t="s">
        <v>1586</v>
      </c>
      <c r="G26" s="182" t="str">
        <f ca="1">IF(C26=$X$4,IF(ISERROR($V26),"Enter smelter details","RMI"),IF(ISERROR($V26),"",OFFSET('Smelter Look-up'!$F$4,$V26-4,0)))</f>
        <v>RMI</v>
      </c>
      <c r="H26" s="183">
        <f ca="1">IF(ISERROR($V26),"",OFFSET('Smelter Look-up'!$G$4,$V26-4,0))</f>
        <v>0</v>
      </c>
      <c r="I26" s="184" t="str">
        <f ca="1">IF(ISERROR($V26),"",OFFSET('Smelter Look-up'!$H$4,$V26-4,0))</f>
        <v>Suzhou</v>
      </c>
      <c r="J26" s="184" t="str">
        <f ca="1">IF(ISERROR($V26),"",OFFSET('Smelter Look-up'!$I$4,$V26-4,0))</f>
        <v>Jiangsu Sheng</v>
      </c>
      <c r="K26" s="224"/>
      <c r="L26" s="224"/>
      <c r="M26" s="224"/>
      <c r="N26" s="224"/>
      <c r="O26" s="224"/>
      <c r="P26" s="185"/>
      <c r="Q26" s="225"/>
      <c r="R26" s="182" t="str">
        <f ca="1">IF(ISERROR($V26),"",OFFSET('Smelter Look-up'!$C$4,$V26-4,0)&amp;"")</f>
        <v>Metalor Technologies (Suzhou) Ltd.</v>
      </c>
      <c r="S26" s="181" t="str">
        <f t="shared" ca="1" si="0"/>
        <v>CN</v>
      </c>
      <c r="T26" s="181" t="str">
        <f ca="1">IF(B26="","",IF(ISERROR(MATCH($J26,SorP!$B$1:$B$6226,0)),"",INDIRECT("'SorP'!$A$"&amp;MATCH($S26&amp;$J26,SorP!C:C,0))))</f>
        <v>CN-JS</v>
      </c>
      <c r="U26" s="201"/>
      <c r="V26" s="226">
        <f>IF(C26="",NA(),IF(OR(C26="Smelter not listed",C26="Smelter not yet identified"),MATCH($B26&amp;$D26,'Smelter Look-up'!$J:$J,0),MATCH($B26&amp;$C26,'Smelter Look-up'!$J:$J,0)))</f>
        <v>180</v>
      </c>
      <c r="X26" s="227">
        <f t="shared" si="1"/>
        <v>0</v>
      </c>
      <c r="AB26" s="228" t="str">
        <f t="shared" si="2"/>
        <v>GoldMetalor Technologies (Suzhou) Ltd.</v>
      </c>
    </row>
    <row r="27" spans="1:28" s="227" customFormat="1" ht="20.100000000000001" customHeight="1">
      <c r="A27" s="181" t="s">
        <v>685</v>
      </c>
      <c r="B27" s="182" t="s">
        <v>1098</v>
      </c>
      <c r="C27" s="186" t="s">
        <v>53</v>
      </c>
      <c r="D27" s="230"/>
      <c r="E27" s="182" t="s">
        <v>1077</v>
      </c>
      <c r="F27" s="182" t="s">
        <v>685</v>
      </c>
      <c r="G27" s="182" t="str">
        <f ca="1">IF(C27=$X$4,IF(ISERROR($V27),"Enter smelter details","RMI"),IF(ISERROR($V27),"",OFFSET('Smelter Look-up'!$F$4,$V27-4,0)))</f>
        <v>RMI</v>
      </c>
      <c r="H27" s="183">
        <f ca="1">IF(ISERROR($V27),"",OFFSET('Smelter Look-up'!$G$4,$V27-4,0))</f>
        <v>0</v>
      </c>
      <c r="I27" s="184" t="str">
        <f ca="1">IF(ISERROR($V27),"",OFFSET('Smelter Look-up'!$H$4,$V27-4,0))</f>
        <v>Iruma</v>
      </c>
      <c r="J27" s="184" t="str">
        <f ca="1">IF(ISERROR($V27),"",OFFSET('Smelter Look-up'!$I$4,$V27-4,0))</f>
        <v>Saitama</v>
      </c>
      <c r="K27" s="224"/>
      <c r="L27" s="224"/>
      <c r="M27" s="224"/>
      <c r="N27" s="224"/>
      <c r="O27" s="224"/>
      <c r="P27" s="185"/>
      <c r="Q27" s="225"/>
      <c r="R27" s="182" t="str">
        <f ca="1">IF(ISERROR($V27),"",OFFSET('Smelter Look-up'!$C$4,$V27-4,0)&amp;"")</f>
        <v>Matsuda Sangyo Co., Ltd.</v>
      </c>
      <c r="S27" s="181" t="str">
        <f t="shared" ca="1" si="0"/>
        <v>JP</v>
      </c>
      <c r="T27" s="181" t="str">
        <f ca="1">IF(B27="","",IF(ISERROR(MATCH($J27,SorP!$B$1:$B$6226,0)),"",INDIRECT("'SorP'!$A$"&amp;MATCH($S27&amp;$J27,SorP!C:C,0))))</f>
        <v>JP-11</v>
      </c>
      <c r="U27" s="201"/>
      <c r="V27" s="226">
        <f>IF(C27="",NA(),IF(OR(C27="Smelter not listed",C27="Smelter not yet identified"),MATCH($B27&amp;$D27,'Smelter Look-up'!$J:$J,0),MATCH($B27&amp;$C27,'Smelter Look-up'!$J:$J,0)))</f>
        <v>170</v>
      </c>
      <c r="X27" s="227">
        <f t="shared" si="1"/>
        <v>0</v>
      </c>
      <c r="AB27" s="228" t="str">
        <f t="shared" si="2"/>
        <v>GoldMatsuda Sangyo Co., Ltd.</v>
      </c>
    </row>
    <row r="28" spans="1:28" s="227" customFormat="1" ht="20.100000000000001" customHeight="1">
      <c r="A28" s="181" t="s">
        <v>681</v>
      </c>
      <c r="B28" s="182" t="s">
        <v>1098</v>
      </c>
      <c r="C28" s="186" t="s">
        <v>15610</v>
      </c>
      <c r="D28" s="230"/>
      <c r="E28" s="182" t="s">
        <v>1080</v>
      </c>
      <c r="F28" s="182" t="s">
        <v>681</v>
      </c>
      <c r="G28" s="182" t="str">
        <f ca="1">IF(C28=$X$4,IF(ISERROR($V28),"Enter smelter details","RMI"),IF(ISERROR($V28),"",OFFSET('Smelter Look-up'!$F$4,$V28-4,0)))</f>
        <v>RMI</v>
      </c>
      <c r="H28" s="183">
        <f ca="1">IF(ISERROR($V28),"",OFFSET('Smelter Look-up'!$G$4,$V28-4,0))</f>
        <v>0</v>
      </c>
      <c r="I28" s="184" t="str">
        <f ca="1">IF(ISERROR($V28),"",OFFSET('Smelter Look-up'!$H$4,$V28-4,0))</f>
        <v>Onsan-eup</v>
      </c>
      <c r="J28" s="184" t="str">
        <f ca="1">IF(ISERROR($V28),"",OFFSET('Smelter Look-up'!$I$4,$V28-4,0))</f>
        <v>Ulsan-gwangyeoksi</v>
      </c>
      <c r="K28" s="224"/>
      <c r="L28" s="224"/>
      <c r="M28" s="224"/>
      <c r="N28" s="224"/>
      <c r="O28" s="224"/>
      <c r="P28" s="185"/>
      <c r="Q28" s="225"/>
      <c r="R28" s="182" t="str">
        <f ca="1">IF(ISERROR($V28),"",OFFSET('Smelter Look-up'!$C$4,$V28-4,0)&amp;"")</f>
        <v>LS MnM Inc.</v>
      </c>
      <c r="S28" s="181" t="str">
        <f t="shared" ca="1" si="0"/>
        <v>KR</v>
      </c>
      <c r="T28" s="181" t="str">
        <f ca="1">IF(B28="","",IF(ISERROR(MATCH($J28,SorP!$B$1:$B$6226,0)),"",INDIRECT("'SorP'!$A$"&amp;MATCH($S28&amp;$J28,SorP!C:C,0))))</f>
        <v>KR-31</v>
      </c>
      <c r="U28" s="201"/>
      <c r="V28" s="226">
        <f>IF(C28="",NA(),IF(OR(C28="Smelter not listed",C28="Smelter not yet identified"),MATCH($B28&amp;$D28,'Smelter Look-up'!$J:$J,0),MATCH($B28&amp;$C28,'Smelter Look-up'!$J:$J,0)))</f>
        <v>163</v>
      </c>
      <c r="X28" s="227">
        <f t="shared" si="1"/>
        <v>0</v>
      </c>
      <c r="AB28" s="228" t="str">
        <f t="shared" si="2"/>
        <v>GoldLS MnM Inc.</v>
      </c>
    </row>
    <row r="29" spans="1:28" s="227" customFormat="1" ht="20.100000000000001" customHeight="1">
      <c r="A29" s="181" t="s">
        <v>677</v>
      </c>
      <c r="B29" s="182" t="s">
        <v>1098</v>
      </c>
      <c r="C29" s="186" t="s">
        <v>2102</v>
      </c>
      <c r="D29" s="230"/>
      <c r="E29" s="182" t="s">
        <v>1077</v>
      </c>
      <c r="F29" s="182" t="s">
        <v>677</v>
      </c>
      <c r="G29" s="182" t="str">
        <f ca="1">IF(C29=$X$4,IF(ISERROR($V29),"Enter smelter details","RMI"),IF(ISERROR($V29),"",OFFSET('Smelter Look-up'!$F$4,$V29-4,0)))</f>
        <v>RMI</v>
      </c>
      <c r="H29" s="183">
        <f ca="1">IF(ISERROR($V29),"",OFFSET('Smelter Look-up'!$G$4,$V29-4,0))</f>
        <v>0</v>
      </c>
      <c r="I29" s="184" t="str">
        <f ca="1">IF(ISERROR($V29),"",OFFSET('Smelter Look-up'!$H$4,$V29-4,0))</f>
        <v>Sayama</v>
      </c>
      <c r="J29" s="184" t="str">
        <f ca="1">IF(ISERROR($V29),"",OFFSET('Smelter Look-up'!$I$4,$V29-4,0))</f>
        <v>Saitama</v>
      </c>
      <c r="K29" s="224"/>
      <c r="L29" s="224"/>
      <c r="M29" s="224"/>
      <c r="N29" s="224"/>
      <c r="O29" s="224"/>
      <c r="P29" s="185"/>
      <c r="Q29" s="225"/>
      <c r="R29" s="182" t="str">
        <f ca="1">IF(ISERROR($V29),"",OFFSET('Smelter Look-up'!$C$4,$V29-4,0)&amp;"")</f>
        <v>Kojima Chemicals Co., Ltd.</v>
      </c>
      <c r="S29" s="181" t="str">
        <f t="shared" ca="1" si="0"/>
        <v>JP</v>
      </c>
      <c r="T29" s="181" t="str">
        <f ca="1">IF(B29="","",IF(ISERROR(MATCH($J29,SorP!$B$1:$B$6226,0)),"",INDIRECT("'SorP'!$A$"&amp;MATCH($S29&amp;$J29,SorP!C:C,0))))</f>
        <v>JP-11</v>
      </c>
      <c r="U29" s="201"/>
      <c r="V29" s="226">
        <f>IF(C29="",NA(),IF(OR(C29="Smelter not listed",C29="Smelter not yet identified"),MATCH($B29&amp;$D29,'Smelter Look-up'!$J:$J,0),MATCH($B29&amp;$C29,'Smelter Look-up'!$J:$J,0)))</f>
        <v>147</v>
      </c>
      <c r="X29" s="227">
        <f t="shared" si="1"/>
        <v>0</v>
      </c>
      <c r="AB29" s="228" t="str">
        <f t="shared" si="2"/>
        <v>GoldKojima Chemicals Co., Ltd.</v>
      </c>
    </row>
    <row r="30" spans="1:28" s="227" customFormat="1" ht="20.100000000000001" customHeight="1">
      <c r="A30" s="181" t="s">
        <v>673</v>
      </c>
      <c r="B30" s="182" t="s">
        <v>1098</v>
      </c>
      <c r="C30" s="186" t="s">
        <v>52</v>
      </c>
      <c r="D30" s="230"/>
      <c r="E30" s="182" t="s">
        <v>1077</v>
      </c>
      <c r="F30" s="182" t="s">
        <v>673</v>
      </c>
      <c r="G30" s="182" t="str">
        <f ca="1">IF(C30=$X$4,IF(ISERROR($V30),"Enter smelter details","RMI"),IF(ISERROR($V30),"",OFFSET('Smelter Look-up'!$F$4,$V30-4,0)))</f>
        <v>RMI</v>
      </c>
      <c r="H30" s="183">
        <f ca="1">IF(ISERROR($V30),"",OFFSET('Smelter Look-up'!$G$4,$V30-4,0))</f>
        <v>0</v>
      </c>
      <c r="I30" s="184" t="str">
        <f ca="1">IF(ISERROR($V30),"",OFFSET('Smelter Look-up'!$H$4,$V30-4,0))</f>
        <v>Ōita</v>
      </c>
      <c r="J30" s="184" t="str">
        <f ca="1">IF(ISERROR($V30),"",OFFSET('Smelter Look-up'!$I$4,$V30-4,0))</f>
        <v>Ôita</v>
      </c>
      <c r="K30" s="224"/>
      <c r="L30" s="224"/>
      <c r="M30" s="224"/>
      <c r="N30" s="224"/>
      <c r="O30" s="224"/>
      <c r="P30" s="185"/>
      <c r="Q30" s="225"/>
      <c r="R30" s="182" t="str">
        <f ca="1">IF(ISERROR($V30),"",OFFSET('Smelter Look-up'!$C$4,$V30-4,0)&amp;"")</f>
        <v>JX Nippon Mining &amp; Metals Co., Ltd.</v>
      </c>
      <c r="S30" s="181" t="str">
        <f t="shared" ca="1" si="0"/>
        <v>JP</v>
      </c>
      <c r="T30" s="181" t="str">
        <f ca="1">IF(B30="","",IF(ISERROR(MATCH($J30,SorP!$B$1:$B$6226,0)),"",INDIRECT("'SorP'!$A$"&amp;MATCH($S30&amp;$J30,SorP!C:C,0))))</f>
        <v>JP-44</v>
      </c>
      <c r="U30" s="201"/>
      <c r="V30" s="226">
        <f>IF(C30="",NA(),IF(OR(C30="Smelter not listed",C30="Smelter not yet identified"),MATCH($B30&amp;$D30,'Smelter Look-up'!$J:$J,0),MATCH($B30&amp;$C30,'Smelter Look-up'!$J:$J,0)))</f>
        <v>137</v>
      </c>
      <c r="X30" s="227">
        <f t="shared" si="1"/>
        <v>0</v>
      </c>
      <c r="AB30" s="228" t="str">
        <f t="shared" si="2"/>
        <v>GoldJX Nippon Mining &amp; Metals Co., Ltd.</v>
      </c>
    </row>
    <row r="31" spans="1:28" s="227" customFormat="1" ht="20.100000000000001" customHeight="1">
      <c r="A31" s="181" t="s">
        <v>668</v>
      </c>
      <c r="B31" s="182" t="s">
        <v>1098</v>
      </c>
      <c r="C31" s="186" t="s">
        <v>2251</v>
      </c>
      <c r="D31" s="230"/>
      <c r="E31" s="182" t="s">
        <v>1069</v>
      </c>
      <c r="F31" s="182" t="s">
        <v>668</v>
      </c>
      <c r="G31" s="182" t="str">
        <f ca="1">IF(C31=$X$4,IF(ISERROR($V31),"Enter smelter details","RMI"),IF(ISERROR($V31),"",OFFSET('Smelter Look-up'!$F$4,$V31-4,0)))</f>
        <v>RMI</v>
      </c>
      <c r="H31" s="183">
        <f ca="1">IF(ISERROR($V31),"",OFFSET('Smelter Look-up'!$G$4,$V31-4,0))</f>
        <v>0</v>
      </c>
      <c r="I31" s="184" t="str">
        <f ca="1">IF(ISERROR($V31),"",OFFSET('Smelter Look-up'!$H$4,$V31-4,0))</f>
        <v>Guixi City</v>
      </c>
      <c r="J31" s="184" t="str">
        <f ca="1">IF(ISERROR($V31),"",OFFSET('Smelter Look-up'!$I$4,$V31-4,0))</f>
        <v>Jiangxi Sheng</v>
      </c>
      <c r="K31" s="224"/>
      <c r="L31" s="224"/>
      <c r="M31" s="224"/>
      <c r="N31" s="224"/>
      <c r="O31" s="224"/>
      <c r="P31" s="185"/>
      <c r="Q31" s="225"/>
      <c r="R31" s="182" t="str">
        <f ca="1">IF(ISERROR($V31),"",OFFSET('Smelter Look-up'!$C$4,$V31-4,0)&amp;"")</f>
        <v>Jiangxi Copper Co., Ltd.</v>
      </c>
      <c r="S31" s="181" t="str">
        <f t="shared" ca="1" si="0"/>
        <v>CN</v>
      </c>
      <c r="T31" s="181" t="str">
        <f ca="1">IF(B31="","",IF(ISERROR(MATCH($J31,SorP!$B$1:$B$6226,0)),"",INDIRECT("'SorP'!$A$"&amp;MATCH($S31&amp;$J31,SorP!C:C,0))))</f>
        <v>CN-JX</v>
      </c>
      <c r="U31" s="201"/>
      <c r="V31" s="226">
        <f>IF(C31="",NA(),IF(OR(C31="Smelter not listed",C31="Smelter not yet identified"),MATCH($B31&amp;$D31,'Smelter Look-up'!$J:$J,0),MATCH($B31&amp;$C31,'Smelter Look-up'!$J:$J,0)))</f>
        <v>129</v>
      </c>
      <c r="X31" s="227">
        <f t="shared" si="1"/>
        <v>0</v>
      </c>
      <c r="AB31" s="228" t="str">
        <f t="shared" si="2"/>
        <v>GoldJiangxi Copper Co., Ltd.</v>
      </c>
    </row>
    <row r="32" spans="1:28" s="227" customFormat="1" ht="20.100000000000001" customHeight="1">
      <c r="A32" s="181" t="s">
        <v>665</v>
      </c>
      <c r="B32" s="182" t="s">
        <v>1098</v>
      </c>
      <c r="C32" s="186" t="s">
        <v>1194</v>
      </c>
      <c r="D32" s="230"/>
      <c r="E32" s="182" t="s">
        <v>1077</v>
      </c>
      <c r="F32" s="182" t="s">
        <v>665</v>
      </c>
      <c r="G32" s="182" t="str">
        <f ca="1">IF(C32=$X$4,IF(ISERROR($V32),"Enter smelter details","RMI"),IF(ISERROR($V32),"",OFFSET('Smelter Look-up'!$F$4,$V32-4,0)))</f>
        <v>RMI</v>
      </c>
      <c r="H32" s="183">
        <f ca="1">IF(ISERROR($V32),"",OFFSET('Smelter Look-up'!$G$4,$V32-4,0))</f>
        <v>0</v>
      </c>
      <c r="I32" s="184" t="str">
        <f ca="1">IF(ISERROR($V32),"",OFFSET('Smelter Look-up'!$H$4,$V32-4,0))</f>
        <v>Soka</v>
      </c>
      <c r="J32" s="184" t="str">
        <f ca="1">IF(ISERROR($V32),"",OFFSET('Smelter Look-up'!$I$4,$V32-4,0))</f>
        <v>Saitama</v>
      </c>
      <c r="K32" s="224"/>
      <c r="L32" s="224"/>
      <c r="M32" s="224"/>
      <c r="N32" s="224"/>
      <c r="O32" s="224"/>
      <c r="P32" s="185"/>
      <c r="Q32" s="225"/>
      <c r="R32" s="182" t="str">
        <f ca="1">IF(ISERROR($V32),"",OFFSET('Smelter Look-up'!$C$4,$V32-4,0)&amp;"")</f>
        <v>Ishifuku Metal Industry Co., Ltd.</v>
      </c>
      <c r="S32" s="181" t="str">
        <f t="shared" ca="1" si="0"/>
        <v>JP</v>
      </c>
      <c r="T32" s="181" t="str">
        <f ca="1">IF(B32="","",IF(ISERROR(MATCH($J32,SorP!$B$1:$B$6226,0)),"",INDIRECT("'SorP'!$A$"&amp;MATCH($S32&amp;$J32,SorP!C:C,0))))</f>
        <v>JP-11</v>
      </c>
      <c r="U32" s="201"/>
      <c r="V32" s="226">
        <f>IF(C32="",NA(),IF(OR(C32="Smelter not listed",C32="Smelter not yet identified"),MATCH($B32&amp;$D32,'Smelter Look-up'!$J:$J,0),MATCH($B32&amp;$C32,'Smelter Look-up'!$J:$J,0)))</f>
        <v>123</v>
      </c>
      <c r="X32" s="227">
        <f t="shared" si="1"/>
        <v>0</v>
      </c>
      <c r="AB32" s="228" t="str">
        <f t="shared" si="2"/>
        <v>GoldIshifuku Metal Industry Co., Ltd.</v>
      </c>
    </row>
    <row r="33" spans="1:28" s="227" customFormat="1" ht="20.100000000000001" customHeight="1">
      <c r="A33" s="181" t="s">
        <v>661</v>
      </c>
      <c r="B33" s="182" t="s">
        <v>1098</v>
      </c>
      <c r="C33" s="186" t="s">
        <v>14928</v>
      </c>
      <c r="D33" s="230"/>
      <c r="E33" s="182" t="s">
        <v>1070</v>
      </c>
      <c r="F33" s="182" t="s">
        <v>661</v>
      </c>
      <c r="G33" s="182" t="str">
        <f ca="1">IF(C33=$X$4,IF(ISERROR($V33),"Enter smelter details","RMI"),IF(ISERROR($V33),"",OFFSET('Smelter Look-up'!$F$4,$V33-4,0)))</f>
        <v>RMI</v>
      </c>
      <c r="H33" s="183">
        <f ca="1">IF(ISERROR($V33),"",OFFSET('Smelter Look-up'!$G$4,$V33-4,0))</f>
        <v>0</v>
      </c>
      <c r="I33" s="184" t="str">
        <f ca="1">IF(ISERROR($V33),"",OFFSET('Smelter Look-up'!$H$4,$V33-4,0))</f>
        <v>Hanau</v>
      </c>
      <c r="J33" s="184" t="str">
        <f ca="1">IF(ISERROR($V33),"",OFFSET('Smelter Look-up'!$I$4,$V33-4,0))</f>
        <v>Hessen</v>
      </c>
      <c r="K33" s="224"/>
      <c r="L33" s="224"/>
      <c r="M33" s="224"/>
      <c r="N33" s="224"/>
      <c r="O33" s="224"/>
      <c r="P33" s="185"/>
      <c r="Q33" s="225"/>
      <c r="R33" s="182" t="str">
        <f ca="1">IF(ISERROR($V33),"",OFFSET('Smelter Look-up'!$C$4,$V33-4,0)&amp;"")</f>
        <v>Heraeus Germany GmbH Co. KG</v>
      </c>
      <c r="S33" s="181" t="str">
        <f t="shared" ca="1" si="0"/>
        <v>DE</v>
      </c>
      <c r="T33" s="181" t="str">
        <f ca="1">IF(B33="","",IF(ISERROR(MATCH($J33,SorP!$B$1:$B$6226,0)),"",INDIRECT("'SorP'!$A$"&amp;MATCH($S33&amp;$J33,SorP!C:C,0))))</f>
        <v>DE-HE</v>
      </c>
      <c r="U33" s="201"/>
      <c r="V33" s="226">
        <f>IF(C33="",NA(),IF(OR(C33="Smelter not listed",C33="Smelter not yet identified"),MATCH($B33&amp;$D33,'Smelter Look-up'!$J:$J,0),MATCH($B33&amp;$C33,'Smelter Look-up'!$J:$J,0)))</f>
        <v>108</v>
      </c>
      <c r="X33" s="227">
        <f t="shared" si="1"/>
        <v>0</v>
      </c>
      <c r="AB33" s="228" t="str">
        <f t="shared" si="2"/>
        <v>GoldHeraeus Germany GmbH Co. KG</v>
      </c>
    </row>
    <row r="34" spans="1:28" s="227" customFormat="1" ht="20.100000000000001" customHeight="1">
      <c r="A34" s="181" t="s">
        <v>660</v>
      </c>
      <c r="B34" s="182" t="s">
        <v>1098</v>
      </c>
      <c r="C34" s="186" t="s">
        <v>2452</v>
      </c>
      <c r="D34" s="230"/>
      <c r="E34" s="182" t="s">
        <v>1069</v>
      </c>
      <c r="F34" s="182" t="s">
        <v>660</v>
      </c>
      <c r="G34" s="182" t="str">
        <f ca="1">IF(C34=$X$4,IF(ISERROR($V34),"Enter smelter details","RMI"),IF(ISERROR($V34),"",OFFSET('Smelter Look-up'!$F$4,$V34-4,0)))</f>
        <v>RMI</v>
      </c>
      <c r="H34" s="183">
        <f ca="1">IF(ISERROR($V34),"",OFFSET('Smelter Look-up'!$G$4,$V34-4,0))</f>
        <v>0</v>
      </c>
      <c r="I34" s="184" t="str">
        <f ca="1">IF(ISERROR($V34),"",OFFSET('Smelter Look-up'!$H$4,$V34-4,0))</f>
        <v>Fanling</v>
      </c>
      <c r="J34" s="184" t="str">
        <f ca="1">IF(ISERROR($V34),"",OFFSET('Smelter Look-up'!$I$4,$V34-4,0))</f>
        <v>Hong Kong SAR</v>
      </c>
      <c r="K34" s="224"/>
      <c r="L34" s="224"/>
      <c r="M34" s="224"/>
      <c r="N34" s="224"/>
      <c r="O34" s="224"/>
      <c r="P34" s="185"/>
      <c r="Q34" s="225"/>
      <c r="R34" s="182" t="str">
        <f ca="1">IF(ISERROR($V34),"",OFFSET('Smelter Look-up'!$C$4,$V34-4,0)&amp;"")</f>
        <v>Heraeus Metals Hong Kong Ltd.</v>
      </c>
      <c r="S34" s="181" t="str">
        <f t="shared" ca="1" si="0"/>
        <v>CN</v>
      </c>
      <c r="T34" s="181" t="str">
        <f ca="1">IF(B34="","",IF(ISERROR(MATCH($J34,SorP!$B$1:$B$6226,0)),"",INDIRECT("'SorP'!$A$"&amp;MATCH($S34&amp;$J34,SorP!C:C,0))))</f>
        <v>CN-HK</v>
      </c>
      <c r="U34" s="201"/>
      <c r="V34" s="226">
        <f>IF(C34="",NA(),IF(OR(C34="Smelter not listed",C34="Smelter not yet identified"),MATCH($B34&amp;$D34,'Smelter Look-up'!$J:$J,0),MATCH($B34&amp;$C34,'Smelter Look-up'!$J:$J,0)))</f>
        <v>110</v>
      </c>
      <c r="X34" s="227">
        <f t="shared" si="1"/>
        <v>0</v>
      </c>
      <c r="AB34" s="228" t="str">
        <f t="shared" si="2"/>
        <v>GoldHeraeus Metals Hong Kong Ltd.</v>
      </c>
    </row>
    <row r="35" spans="1:28" s="227" customFormat="1" ht="20.100000000000001" customHeight="1">
      <c r="A35" s="181" t="s">
        <v>659</v>
      </c>
      <c r="B35" s="182" t="s">
        <v>1098</v>
      </c>
      <c r="C35" s="186" t="s">
        <v>1008</v>
      </c>
      <c r="D35" s="230"/>
      <c r="E35" s="182" t="s">
        <v>1070</v>
      </c>
      <c r="F35" s="182" t="s">
        <v>659</v>
      </c>
      <c r="G35" s="182" t="str">
        <f ca="1">IF(C35=$X$4,IF(ISERROR($V35),"Enter smelter details","RMI"),IF(ISERROR($V35),"",OFFSET('Smelter Look-up'!$F$4,$V35-4,0)))</f>
        <v>RMI</v>
      </c>
      <c r="H35" s="183">
        <f ca="1">IF(ISERROR($V35),"",OFFSET('Smelter Look-up'!$G$4,$V35-4,0))</f>
        <v>0</v>
      </c>
      <c r="I35" s="184" t="str">
        <f ca="1">IF(ISERROR($V35),"",OFFSET('Smelter Look-up'!$H$4,$V35-4,0))</f>
        <v>Pforzheim</v>
      </c>
      <c r="J35" s="184" t="str">
        <f ca="1">IF(ISERROR($V35),"",OFFSET('Smelter Look-up'!$I$4,$V35-4,0))</f>
        <v>Baden-Württemberg</v>
      </c>
      <c r="K35" s="224"/>
      <c r="L35" s="224"/>
      <c r="M35" s="224"/>
      <c r="N35" s="224"/>
      <c r="O35" s="224"/>
      <c r="P35" s="185"/>
      <c r="Q35" s="225"/>
      <c r="R35" s="182" t="str">
        <f ca="1">IF(ISERROR($V35),"",OFFSET('Smelter Look-up'!$C$4,$V35-4,0)&amp;"")</f>
        <v>Heimerle + Meule GmbH</v>
      </c>
      <c r="S35" s="181" t="str">
        <f t="shared" ca="1" si="0"/>
        <v>DE</v>
      </c>
      <c r="T35" s="181" t="str">
        <f ca="1">IF(B35="","",IF(ISERROR(MATCH($J35,SorP!$B$1:$B$6226,0)),"",INDIRECT("'SorP'!$A$"&amp;MATCH($S35&amp;$J35,SorP!C:C,0))))</f>
        <v>DE-BW</v>
      </c>
      <c r="U35" s="201"/>
      <c r="V35" s="226">
        <f>IF(C35="",NA(),IF(OR(C35="Smelter not listed",C35="Smelter not yet identified"),MATCH($B35&amp;$D35,'Smelter Look-up'!$J:$J,0),MATCH($B35&amp;$C35,'Smelter Look-up'!$J:$J,0)))</f>
        <v>104</v>
      </c>
      <c r="X35" s="227">
        <f t="shared" si="1"/>
        <v>0</v>
      </c>
      <c r="AB35" s="228" t="str">
        <f t="shared" si="2"/>
        <v>GoldHeimerle + Meule GmbH</v>
      </c>
    </row>
    <row r="36" spans="1:28" s="227" customFormat="1" ht="20.100000000000001" customHeight="1">
      <c r="A36" s="181" t="s">
        <v>654</v>
      </c>
      <c r="B36" s="182" t="s">
        <v>1098</v>
      </c>
      <c r="C36" s="186" t="s">
        <v>877</v>
      </c>
      <c r="D36" s="230"/>
      <c r="E36" s="182" t="s">
        <v>1077</v>
      </c>
      <c r="F36" s="182" t="s">
        <v>654</v>
      </c>
      <c r="G36" s="182" t="str">
        <f ca="1">IF(C36=$X$4,IF(ISERROR($V36),"Enter smelter details","RMI"),IF(ISERROR($V36),"",OFFSET('Smelter Look-up'!$F$4,$V36-4,0)))</f>
        <v>RMI</v>
      </c>
      <c r="H36" s="183">
        <f ca="1">IF(ISERROR($V36),"",OFFSET('Smelter Look-up'!$G$4,$V36-4,0))</f>
        <v>0</v>
      </c>
      <c r="I36" s="184" t="str">
        <f ca="1">IF(ISERROR($V36),"",OFFSET('Smelter Look-up'!$H$4,$V36-4,0))</f>
        <v>Kosaka</v>
      </c>
      <c r="J36" s="184" t="str">
        <f ca="1">IF(ISERROR($V36),"",OFFSET('Smelter Look-up'!$I$4,$V36-4,0))</f>
        <v>Akita</v>
      </c>
      <c r="K36" s="224"/>
      <c r="L36" s="224"/>
      <c r="M36" s="224"/>
      <c r="N36" s="224"/>
      <c r="O36" s="224"/>
      <c r="P36" s="185"/>
      <c r="Q36" s="225"/>
      <c r="R36" s="182" t="str">
        <f ca="1">IF(ISERROR($V36),"",OFFSET('Smelter Look-up'!$C$4,$V36-4,0)&amp;"")</f>
        <v>Dowa</v>
      </c>
      <c r="S36" s="181" t="str">
        <f t="shared" ca="1" si="0"/>
        <v>JP</v>
      </c>
      <c r="T36" s="181" t="str">
        <f ca="1">IF(B36="","",IF(ISERROR(MATCH($J36,SorP!$B$1:$B$6226,0)),"",INDIRECT("'SorP'!$A$"&amp;MATCH($S36&amp;$J36,SorP!C:C,0))))</f>
        <v>JP-05</v>
      </c>
      <c r="U36" s="201"/>
      <c r="V36" s="226">
        <f>IF(C36="",NA(),IF(OR(C36="Smelter not listed",C36="Smelter not yet identified"),MATCH($B36&amp;$D36,'Smelter Look-up'!$J:$J,0),MATCH($B36&amp;$C36,'Smelter Look-up'!$J:$J,0)))</f>
        <v>68</v>
      </c>
      <c r="X36" s="227">
        <f t="shared" si="1"/>
        <v>0</v>
      </c>
      <c r="AB36" s="228" t="str">
        <f t="shared" si="2"/>
        <v>GoldDowa</v>
      </c>
    </row>
    <row r="37" spans="1:28" s="227" customFormat="1" ht="20.100000000000001" customHeight="1">
      <c r="A37" s="181" t="s">
        <v>649</v>
      </c>
      <c r="B37" s="182" t="s">
        <v>1098</v>
      </c>
      <c r="C37" s="186" t="s">
        <v>50</v>
      </c>
      <c r="D37" s="230"/>
      <c r="E37" s="182" t="s">
        <v>1076</v>
      </c>
      <c r="F37" s="182" t="s">
        <v>649</v>
      </c>
      <c r="G37" s="182" t="str">
        <f ca="1">IF(C37=$X$4,IF(ISERROR($V37),"Enter smelter details","RMI"),IF(ISERROR($V37),"",OFFSET('Smelter Look-up'!$F$4,$V37-4,0)))</f>
        <v>RMI</v>
      </c>
      <c r="H37" s="183">
        <f ca="1">IF(ISERROR($V37),"",OFFSET('Smelter Look-up'!$G$4,$V37-4,0))</f>
        <v>0</v>
      </c>
      <c r="I37" s="184" t="str">
        <f ca="1">IF(ISERROR($V37),"",OFFSET('Smelter Look-up'!$H$4,$V37-4,0))</f>
        <v>Arezzo</v>
      </c>
      <c r="J37" s="184" t="str">
        <f ca="1">IF(ISERROR($V37),"",OFFSET('Smelter Look-up'!$I$4,$V37-4,0))</f>
        <v>Toscana</v>
      </c>
      <c r="K37" s="224"/>
      <c r="L37" s="224"/>
      <c r="M37" s="224"/>
      <c r="N37" s="224"/>
      <c r="O37" s="224"/>
      <c r="P37" s="185"/>
      <c r="Q37" s="225"/>
      <c r="R37" s="182" t="str">
        <f ca="1">IF(ISERROR($V37),"",OFFSET('Smelter Look-up'!$C$4,$V37-4,0)&amp;"")</f>
        <v>Chimet S.p.A.</v>
      </c>
      <c r="S37" s="181" t="str">
        <f t="shared" ca="1" si="0"/>
        <v>IT</v>
      </c>
      <c r="T37" s="181" t="str">
        <f ca="1">IF(B37="","",IF(ISERROR(MATCH($J37,SorP!$B$1:$B$6226,0)),"",INDIRECT("'SorP'!$A$"&amp;MATCH($S37&amp;$J37,SorP!C:C,0))))</f>
        <v>IT-52</v>
      </c>
      <c r="U37" s="201"/>
      <c r="V37" s="226">
        <f>IF(C37="",NA(),IF(OR(C37="Smelter not listed",C37="Smelter not yet identified"),MATCH($B37&amp;$D37,'Smelter Look-up'!$J:$J,0),MATCH($B37&amp;$C37,'Smelter Look-up'!$J:$J,0)))</f>
        <v>56</v>
      </c>
      <c r="X37" s="227">
        <f t="shared" si="1"/>
        <v>0</v>
      </c>
      <c r="AB37" s="228" t="str">
        <f t="shared" si="2"/>
        <v>GoldChimet S.p.A.</v>
      </c>
    </row>
    <row r="38" spans="1:28" s="227" customFormat="1" ht="20.100000000000001" customHeight="1">
      <c r="A38" s="181" t="s">
        <v>645</v>
      </c>
      <c r="B38" s="182" t="s">
        <v>1098</v>
      </c>
      <c r="C38" s="186" t="s">
        <v>644</v>
      </c>
      <c r="D38" s="230"/>
      <c r="E38" s="182" t="s">
        <v>1070</v>
      </c>
      <c r="F38" s="182" t="s">
        <v>645</v>
      </c>
      <c r="G38" s="182" t="str">
        <f ca="1">IF(C38=$X$4,IF(ISERROR($V38),"Enter smelter details","RMI"),IF(ISERROR($V38),"",OFFSET('Smelter Look-up'!$F$4,$V38-4,0)))</f>
        <v>RMI</v>
      </c>
      <c r="H38" s="183">
        <f ca="1">IF(ISERROR($V38),"",OFFSET('Smelter Look-up'!$G$4,$V38-4,0))</f>
        <v>0</v>
      </c>
      <c r="I38" s="184" t="str">
        <f ca="1">IF(ISERROR($V38),"",OFFSET('Smelter Look-up'!$H$4,$V38-4,0))</f>
        <v>Pforzheim</v>
      </c>
      <c r="J38" s="184" t="str">
        <f ca="1">IF(ISERROR($V38),"",OFFSET('Smelter Look-up'!$I$4,$V38-4,0))</f>
        <v>Baden-Württemberg</v>
      </c>
      <c r="K38" s="224"/>
      <c r="L38" s="224"/>
      <c r="M38" s="224"/>
      <c r="N38" s="224"/>
      <c r="O38" s="224"/>
      <c r="P38" s="185"/>
      <c r="Q38" s="225"/>
      <c r="R38" s="182" t="str">
        <f ca="1">IF(ISERROR($V38),"",OFFSET('Smelter Look-up'!$C$4,$V38-4,0)&amp;"")</f>
        <v>C. Hafner GmbH + Co. KG</v>
      </c>
      <c r="S38" s="181" t="str">
        <f t="shared" ref="S38:S68" ca="1" si="3">IF(B38="","",IF(ISERROR(MATCH($E38,CL,0)),"Unknown",INDIRECT("'C'!$A$"&amp;MATCH($E38,CL,0)+1)))</f>
        <v>DE</v>
      </c>
      <c r="T38" s="181" t="str">
        <f ca="1">IF(B38="","",IF(ISERROR(MATCH($J38,SorP!$B$1:$B$6226,0)),"",INDIRECT("'SorP'!$A$"&amp;MATCH($S38&amp;$J38,SorP!C:C,0))))</f>
        <v>DE-BW</v>
      </c>
      <c r="U38" s="201"/>
      <c r="V38" s="226">
        <f>IF(C38="",NA(),IF(OR(C38="Smelter not listed",C38="Smelter not yet identified"),MATCH($B38&amp;$D38,'Smelter Look-up'!$J:$J,0),MATCH($B38&amp;$C38,'Smelter Look-up'!$J:$J,0)))</f>
        <v>45</v>
      </c>
      <c r="X38" s="227">
        <f t="shared" ref="X38:X68" si="4">IF(AND(C38="Smelter not listed",OR(LEN(D38)=0,LEN(E38)=0)),1,0)</f>
        <v>0</v>
      </c>
      <c r="AB38" s="228" t="str">
        <f t="shared" ref="AB38:AB68" si="5">B38&amp;C38</f>
        <v>GoldC. Hafner GmbH + Co. KG</v>
      </c>
    </row>
    <row r="39" spans="1:28" s="227" customFormat="1" ht="20.100000000000001" customHeight="1">
      <c r="A39" s="181" t="s">
        <v>641</v>
      </c>
      <c r="B39" s="182" t="s">
        <v>1098</v>
      </c>
      <c r="C39" s="186" t="s">
        <v>1191</v>
      </c>
      <c r="D39" s="230"/>
      <c r="E39" s="182" t="s">
        <v>1070</v>
      </c>
      <c r="F39" s="182" t="s">
        <v>641</v>
      </c>
      <c r="G39" s="182" t="str">
        <f ca="1">IF(C39=$X$4,IF(ISERROR($V39),"Enter smelter details","RMI"),IF(ISERROR($V39),"",OFFSET('Smelter Look-up'!$F$4,$V39-4,0)))</f>
        <v>RMI</v>
      </c>
      <c r="H39" s="183">
        <f ca="1">IF(ISERROR($V39),"",OFFSET('Smelter Look-up'!$G$4,$V39-4,0))</f>
        <v>0</v>
      </c>
      <c r="I39" s="184" t="str">
        <f ca="1">IF(ISERROR($V39),"",OFFSET('Smelter Look-up'!$H$4,$V39-4,0))</f>
        <v>Hamburg</v>
      </c>
      <c r="J39" s="184" t="str">
        <f ca="1">IF(ISERROR($V39),"",OFFSET('Smelter Look-up'!$I$4,$V39-4,0))</f>
        <v>Hamburg</v>
      </c>
      <c r="K39" s="224"/>
      <c r="L39" s="224"/>
      <c r="M39" s="224"/>
      <c r="N39" s="224"/>
      <c r="O39" s="224"/>
      <c r="P39" s="185"/>
      <c r="Q39" s="225"/>
      <c r="R39" s="182" t="str">
        <f ca="1">IF(ISERROR($V39),"",OFFSET('Smelter Look-up'!$C$4,$V39-4,0)&amp;"")</f>
        <v>Aurubis AG</v>
      </c>
      <c r="S39" s="181" t="str">
        <f t="shared" ca="1" si="3"/>
        <v>DE</v>
      </c>
      <c r="T39" s="181" t="str">
        <f ca="1">IF(B39="","",IF(ISERROR(MATCH($J39,SorP!$B$1:$B$6226,0)),"",INDIRECT("'SorP'!$A$"&amp;MATCH($S39&amp;$J39,SorP!C:C,0))))</f>
        <v>DE-HH</v>
      </c>
      <c r="U39" s="201"/>
      <c r="V39" s="226">
        <f>IF(C39="",NA(),IF(OR(C39="Smelter not listed",C39="Smelter not yet identified"),MATCH($B39&amp;$D39,'Smelter Look-up'!$J:$J,0),MATCH($B39&amp;$C39,'Smelter Look-up'!$J:$J,0)))</f>
        <v>39</v>
      </c>
      <c r="X39" s="227">
        <f t="shared" si="4"/>
        <v>0</v>
      </c>
      <c r="AB39" s="228" t="str">
        <f t="shared" si="5"/>
        <v>GoldAurubis AG</v>
      </c>
    </row>
    <row r="40" spans="1:28" s="227" customFormat="1" ht="20.100000000000001" customHeight="1">
      <c r="A40" s="181" t="s">
        <v>638</v>
      </c>
      <c r="B40" s="182" t="s">
        <v>1098</v>
      </c>
      <c r="C40" s="186" t="s">
        <v>2237</v>
      </c>
      <c r="D40" s="230"/>
      <c r="E40" s="182" t="s">
        <v>1077</v>
      </c>
      <c r="F40" s="182" t="s">
        <v>638</v>
      </c>
      <c r="G40" s="182" t="str">
        <f ca="1">IF(C40=$X$4,IF(ISERROR($V40),"Enter smelter details","RMI"),IF(ISERROR($V40),"",OFFSET('Smelter Look-up'!$F$4,$V40-4,0)))</f>
        <v>RMI</v>
      </c>
      <c r="H40" s="183">
        <f ca="1">IF(ISERROR($V40),"",OFFSET('Smelter Look-up'!$G$4,$V40-4,0))</f>
        <v>0</v>
      </c>
      <c r="I40" s="184" t="str">
        <f ca="1">IF(ISERROR($V40),"",OFFSET('Smelter Look-up'!$H$4,$V40-4,0))</f>
        <v>Bando</v>
      </c>
      <c r="J40" s="184" t="str">
        <f ca="1">IF(ISERROR($V40),"",OFFSET('Smelter Look-up'!$I$4,$V40-4,0))</f>
        <v>Ibaraki</v>
      </c>
      <c r="K40" s="224"/>
      <c r="L40" s="224"/>
      <c r="M40" s="224"/>
      <c r="N40" s="224"/>
      <c r="O40" s="224"/>
      <c r="P40" s="185"/>
      <c r="Q40" s="225"/>
      <c r="R40" s="182" t="str">
        <f ca="1">IF(ISERROR($V40),"",OFFSET('Smelter Look-up'!$C$4,$V40-4,0)&amp;"")</f>
        <v>ASAHI METALFINE, Inc.</v>
      </c>
      <c r="S40" s="181" t="str">
        <f t="shared" ca="1" si="3"/>
        <v>JP</v>
      </c>
      <c r="T40" s="181" t="str">
        <f ca="1">IF(B40="","",IF(ISERROR(MATCH($J40,SorP!$B$1:$B$6226,0)),"",INDIRECT("'SorP'!$A$"&amp;MATCH($S40&amp;$J40,SorP!C:C,0))))</f>
        <v>JP-08</v>
      </c>
      <c r="U40" s="201"/>
      <c r="V40" s="226">
        <f>IF(C40="",NA(),IF(OR(C40="Smelter not listed",C40="Smelter not yet identified"),MATCH($B40&amp;$D40,'Smelter Look-up'!$J:$J,0),MATCH($B40&amp;$C40,'Smelter Look-up'!$J:$J,0)))</f>
        <v>30</v>
      </c>
      <c r="X40" s="227">
        <f t="shared" si="4"/>
        <v>0</v>
      </c>
      <c r="AB40" s="228" t="str">
        <f t="shared" si="5"/>
        <v>GoldAsahi Pretec Corp.</v>
      </c>
    </row>
    <row r="41" spans="1:28" s="227" customFormat="1" ht="20.100000000000001" customHeight="1">
      <c r="A41" s="181" t="s">
        <v>637</v>
      </c>
      <c r="B41" s="182" t="s">
        <v>1098</v>
      </c>
      <c r="C41" s="186" t="s">
        <v>2236</v>
      </c>
      <c r="D41" s="230"/>
      <c r="E41" s="182" t="s">
        <v>1067</v>
      </c>
      <c r="F41" s="182" t="s">
        <v>637</v>
      </c>
      <c r="G41" s="182" t="str">
        <f ca="1">IF(C41=$X$4,IF(ISERROR($V41),"Enter smelter details","RMI"),IF(ISERROR($V41),"",OFFSET('Smelter Look-up'!$F$4,$V41-4,0)))</f>
        <v>RMI</v>
      </c>
      <c r="H41" s="183">
        <f ca="1">IF(ISERROR($V41),"",OFFSET('Smelter Look-up'!$G$4,$V41-4,0))</f>
        <v>0</v>
      </c>
      <c r="I41" s="184" t="str">
        <f ca="1">IF(ISERROR($V41),"",OFFSET('Smelter Look-up'!$H$4,$V41-4,0))</f>
        <v>Mendrisio</v>
      </c>
      <c r="J41" s="184" t="str">
        <f ca="1">IF(ISERROR($V41),"",OFFSET('Smelter Look-up'!$I$4,$V41-4,0))</f>
        <v>Ticino</v>
      </c>
      <c r="K41" s="224"/>
      <c r="L41" s="224"/>
      <c r="M41" s="224"/>
      <c r="N41" s="224"/>
      <c r="O41" s="224"/>
      <c r="P41" s="185"/>
      <c r="Q41" s="225"/>
      <c r="R41" s="182" t="str">
        <f ca="1">IF(ISERROR($V41),"",OFFSET('Smelter Look-up'!$C$4,$V41-4,0)&amp;"")</f>
        <v>Argor-Heraeus S.A.</v>
      </c>
      <c r="S41" s="181" t="str">
        <f t="shared" ca="1" si="3"/>
        <v>CH</v>
      </c>
      <c r="T41" s="181" t="str">
        <f ca="1">IF(B41="","",IF(ISERROR(MATCH($J41,SorP!$B$1:$B$6226,0)),"",INDIRECT("'SorP'!$A$"&amp;MATCH($S41&amp;$J41,SorP!C:C,0))))</f>
        <v>CH-TI</v>
      </c>
      <c r="U41" s="201"/>
      <c r="V41" s="226">
        <f>IF(C41="",NA(),IF(OR(C41="Smelter not listed",C41="Smelter not yet identified"),MATCH($B41&amp;$D41,'Smelter Look-up'!$J:$J,0),MATCH($B41&amp;$C41,'Smelter Look-up'!$J:$J,0)))</f>
        <v>28</v>
      </c>
      <c r="X41" s="227">
        <f t="shared" si="4"/>
        <v>0</v>
      </c>
      <c r="AB41" s="228" t="str">
        <f t="shared" si="5"/>
        <v>GoldArgor-Heraeus S.A.</v>
      </c>
    </row>
    <row r="42" spans="1:28" s="227" customFormat="1" ht="20.100000000000001" customHeight="1">
      <c r="A42" s="181" t="s">
        <v>634</v>
      </c>
      <c r="B42" s="182" t="s">
        <v>1098</v>
      </c>
      <c r="C42" s="186" t="s">
        <v>15276</v>
      </c>
      <c r="D42" s="230"/>
      <c r="E42" s="182" t="s">
        <v>1070</v>
      </c>
      <c r="F42" s="182" t="s">
        <v>634</v>
      </c>
      <c r="G42" s="182" t="str">
        <f ca="1">IF(C42=$X$4,IF(ISERROR($V42),"Enter smelter details","RMI"),IF(ISERROR($V42),"",OFFSET('Smelter Look-up'!$F$4,$V42-4,0)))</f>
        <v>RMI</v>
      </c>
      <c r="H42" s="183">
        <f ca="1">IF(ISERROR($V42),"",OFFSET('Smelter Look-up'!$G$4,$V42-4,0))</f>
        <v>0</v>
      </c>
      <c r="I42" s="184" t="str">
        <f ca="1">IF(ISERROR($V42),"",OFFSET('Smelter Look-up'!$H$4,$V42-4,0))</f>
        <v>Pforzheim</v>
      </c>
      <c r="J42" s="184" t="str">
        <f ca="1">IF(ISERROR($V42),"",OFFSET('Smelter Look-up'!$I$4,$V42-4,0))</f>
        <v>Baden-Württemberg</v>
      </c>
      <c r="K42" s="224"/>
      <c r="L42" s="224"/>
      <c r="M42" s="224"/>
      <c r="N42" s="224"/>
      <c r="O42" s="224"/>
      <c r="P42" s="185"/>
      <c r="Q42" s="225"/>
      <c r="R42" s="182" t="str">
        <f ca="1">IF(ISERROR($V42),"",OFFSET('Smelter Look-up'!$C$4,$V42-4,0)&amp;"")</f>
        <v>Agosi AG</v>
      </c>
      <c r="S42" s="181" t="str">
        <f t="shared" ca="1" si="3"/>
        <v>DE</v>
      </c>
      <c r="T42" s="181" t="str">
        <f ca="1">IF(B42="","",IF(ISERROR(MATCH($J42,SorP!$B$1:$B$6226,0)),"",INDIRECT("'SorP'!$A$"&amp;MATCH($S42&amp;$J42,SorP!C:C,0))))</f>
        <v>DE-BW</v>
      </c>
      <c r="U42" s="201"/>
      <c r="V42" s="226">
        <f>IF(C42="",NA(),IF(OR(C42="Smelter not listed",C42="Smelter not yet identified"),MATCH($B42&amp;$D42,'Smelter Look-up'!$J:$J,0),MATCH($B42&amp;$C42,'Smelter Look-up'!$J:$J,0)))</f>
        <v>10</v>
      </c>
      <c r="X42" s="227">
        <f t="shared" si="4"/>
        <v>0</v>
      </c>
      <c r="AB42" s="228" t="str">
        <f t="shared" si="5"/>
        <v>GoldAgosi AG</v>
      </c>
    </row>
    <row r="43" spans="1:28" s="227" customFormat="1" ht="20.100000000000001" customHeight="1">
      <c r="A43" s="181" t="s">
        <v>633</v>
      </c>
      <c r="B43" s="182" t="s">
        <v>1098</v>
      </c>
      <c r="C43" s="186" t="s">
        <v>2095</v>
      </c>
      <c r="D43" s="230"/>
      <c r="E43" s="182" t="s">
        <v>1077</v>
      </c>
      <c r="F43" s="182" t="s">
        <v>633</v>
      </c>
      <c r="G43" s="182" t="str">
        <f ca="1">IF(C43=$X$4,IF(ISERROR($V43),"Enter smelter details","RMI"),IF(ISERROR($V43),"",OFFSET('Smelter Look-up'!$F$4,$V43-4,0)))</f>
        <v>RMI</v>
      </c>
      <c r="H43" s="183">
        <f ca="1">IF(ISERROR($V43),"",OFFSET('Smelter Look-up'!$G$4,$V43-4,0))</f>
        <v>0</v>
      </c>
      <c r="I43" s="184" t="str">
        <f ca="1">IF(ISERROR($V43),"",OFFSET('Smelter Look-up'!$H$4,$V43-4,0))</f>
        <v>Fuchu</v>
      </c>
      <c r="J43" s="184" t="str">
        <f ca="1">IF(ISERROR($V43),"",OFFSET('Smelter Look-up'!$I$4,$V43-4,0))</f>
        <v>Tokyo</v>
      </c>
      <c r="K43" s="224"/>
      <c r="L43" s="224"/>
      <c r="M43" s="224"/>
      <c r="N43" s="224"/>
      <c r="O43" s="224"/>
      <c r="P43" s="185"/>
      <c r="Q43" s="225"/>
      <c r="R43" s="182" t="str">
        <f ca="1">IF(ISERROR($V43),"",OFFSET('Smelter Look-up'!$C$4,$V43-4,0)&amp;"")</f>
        <v>Aida Chemical Industries Co., Ltd.</v>
      </c>
      <c r="S43" s="181" t="str">
        <f t="shared" ca="1" si="3"/>
        <v>JP</v>
      </c>
      <c r="T43" s="181" t="str">
        <f ca="1">IF(B43="","",IF(ISERROR(MATCH($J43,SorP!$B$1:$B$6226,0)),"",INDIRECT("'SorP'!$A$"&amp;MATCH($S43&amp;$J43,SorP!C:C,0))))</f>
        <v>JP-13</v>
      </c>
      <c r="U43" s="201"/>
      <c r="V43" s="226">
        <f>IF(C43="",NA(),IF(OR(C43="Smelter not listed",C43="Smelter not yet identified"),MATCH($B43&amp;$D43,'Smelter Look-up'!$J:$J,0),MATCH($B43&amp;$C43,'Smelter Look-up'!$J:$J,0)))</f>
        <v>13</v>
      </c>
      <c r="X43" s="227">
        <f t="shared" si="4"/>
        <v>0</v>
      </c>
      <c r="AB43" s="228" t="str">
        <f t="shared" si="5"/>
        <v>GoldAida Chemical Industries Co., Ltd.</v>
      </c>
    </row>
    <row r="44" spans="1:28" s="227" customFormat="1" ht="20.100000000000001" customHeight="1">
      <c r="A44" s="181" t="s">
        <v>1378</v>
      </c>
      <c r="B44" s="182" t="s">
        <v>1100</v>
      </c>
      <c r="C44" s="186" t="s">
        <v>1377</v>
      </c>
      <c r="D44" s="230"/>
      <c r="E44" s="182" t="s">
        <v>2384</v>
      </c>
      <c r="F44" s="182" t="s">
        <v>1378</v>
      </c>
      <c r="G44" s="182" t="str">
        <f ca="1">IF(C44=$X$4,IF(ISERROR($V44),"Enter smelter details","RMI"),IF(ISERROR($V44),"",OFFSET('Smelter Look-up'!$F$4,$V44-4,0)))</f>
        <v>RMI</v>
      </c>
      <c r="H44" s="183">
        <f ca="1">IF(ISERROR($V44),"",OFFSET('Smelter Look-up'!$G$4,$V44-4,0))</f>
        <v>0</v>
      </c>
      <c r="I44" s="184" t="str">
        <f ca="1">IF(ISERROR($V44),"",OFFSET('Smelter Look-up'!$H$4,$V44-4,0))</f>
        <v>Boyertown</v>
      </c>
      <c r="J44" s="184" t="str">
        <f ca="1">IF(ISERROR($V44),"",OFFSET('Smelter Look-up'!$I$4,$V44-4,0))</f>
        <v>Pennsylvania</v>
      </c>
      <c r="K44" s="224"/>
      <c r="L44" s="224"/>
      <c r="M44" s="224"/>
      <c r="N44" s="224"/>
      <c r="O44" s="224"/>
      <c r="P44" s="185"/>
      <c r="Q44" s="225"/>
      <c r="R44" s="182" t="str">
        <f ca="1">IF(ISERROR($V44),"",OFFSET('Smelter Look-up'!$C$4,$V44-4,0)&amp;"")</f>
        <v>Global Advanced Metals Boyertown</v>
      </c>
      <c r="S44" s="181" t="str">
        <f t="shared" ca="1" si="3"/>
        <v>US</v>
      </c>
      <c r="T44" s="181" t="str">
        <f ca="1">IF(B44="","",IF(ISERROR(MATCH($J44,SorP!$B$1:$B$6226,0)),"",INDIRECT("'SorP'!$A$"&amp;MATCH($S44&amp;$J44,SorP!C:C,0))))</f>
        <v>US-PA</v>
      </c>
      <c r="U44" s="201"/>
      <c r="V44" s="226">
        <f>IF(C44="",NA(),IF(OR(C44="Smelter not listed",C44="Smelter not yet identified"),MATCH($B44&amp;$D44,'Smelter Look-up'!$J:$J,0),MATCH($B44&amp;$C44,'Smelter Look-up'!$J:$J,0)))</f>
        <v>340</v>
      </c>
      <c r="X44" s="227">
        <f t="shared" si="4"/>
        <v>0</v>
      </c>
      <c r="AB44" s="228" t="str">
        <f t="shared" si="5"/>
        <v>TantalumGlobal Advanced Metals Boyertown</v>
      </c>
    </row>
    <row r="45" spans="1:28" s="227" customFormat="1" ht="20.100000000000001" customHeight="1">
      <c r="A45" s="181" t="s">
        <v>1386</v>
      </c>
      <c r="B45" s="182" t="s">
        <v>1100</v>
      </c>
      <c r="C45" s="186" t="s">
        <v>2286</v>
      </c>
      <c r="D45" s="230"/>
      <c r="E45" s="182" t="s">
        <v>1070</v>
      </c>
      <c r="F45" s="182" t="s">
        <v>1386</v>
      </c>
      <c r="G45" s="182" t="str">
        <f ca="1">IF(C45=$X$4,IF(ISERROR($V45),"Enter smelter details","RMI"),IF(ISERROR($V45),"",OFFSET('Smelter Look-up'!$F$4,$V45-4,0)))</f>
        <v>RMI</v>
      </c>
      <c r="H45" s="183">
        <f ca="1">IF(ISERROR($V45),"",OFFSET('Smelter Look-up'!$G$4,$V45-4,0))</f>
        <v>0</v>
      </c>
      <c r="I45" s="184" t="str">
        <f ca="1">IF(ISERROR($V45),"",OFFSET('Smelter Look-up'!$H$4,$V45-4,0))</f>
        <v>Laufenburg</v>
      </c>
      <c r="J45" s="184" t="str">
        <f ca="1">IF(ISERROR($V45),"",OFFSET('Smelter Look-up'!$I$4,$V45-4,0))</f>
        <v>Baden-Württemberg</v>
      </c>
      <c r="K45" s="224"/>
      <c r="L45" s="224"/>
      <c r="M45" s="224"/>
      <c r="N45" s="224"/>
      <c r="O45" s="224"/>
      <c r="P45" s="185"/>
      <c r="Q45" s="225"/>
      <c r="R45" s="182" t="str">
        <f ca="1">IF(ISERROR($V45),"",OFFSET('Smelter Look-up'!$C$4,$V45-4,0)&amp;"")</f>
        <v>TANIOBIS Smelting GmbH &amp; Co. KG</v>
      </c>
      <c r="S45" s="181" t="str">
        <f t="shared" ca="1" si="3"/>
        <v>DE</v>
      </c>
      <c r="T45" s="181" t="str">
        <f ca="1">IF(B45="","",IF(ISERROR(MATCH($J45,SorP!$B$1:$B$6226,0)),"",INDIRECT("'SorP'!$A$"&amp;MATCH($S45&amp;$J45,SorP!C:C,0))))</f>
        <v>DE-BW</v>
      </c>
      <c r="U45" s="201"/>
      <c r="V45" s="226">
        <f>IF(C45="",NA(),IF(OR(C45="Smelter not listed",C45="Smelter not yet identified"),MATCH($B45&amp;$D45,'Smelter Look-up'!$J:$J,0),MATCH($B45&amp;$C45,'Smelter Look-up'!$J:$J,0)))</f>
        <v>346</v>
      </c>
      <c r="X45" s="227">
        <f t="shared" si="4"/>
        <v>0</v>
      </c>
      <c r="AB45" s="228" t="str">
        <f t="shared" si="5"/>
        <v>TantalumH.C. Starck Smelting GmbH &amp; Co. KG</v>
      </c>
    </row>
    <row r="46" spans="1:28" s="227" customFormat="1" ht="20.100000000000001" customHeight="1">
      <c r="A46" s="181" t="s">
        <v>1385</v>
      </c>
      <c r="B46" s="182" t="s">
        <v>1100</v>
      </c>
      <c r="C46" s="186" t="s">
        <v>1384</v>
      </c>
      <c r="D46" s="230"/>
      <c r="E46" s="182" t="s">
        <v>1077</v>
      </c>
      <c r="F46" s="182" t="s">
        <v>1385</v>
      </c>
      <c r="G46" s="182" t="str">
        <f ca="1">IF(C46=$X$4,IF(ISERROR($V46),"Enter smelter details","RMI"),IF(ISERROR($V46),"",OFFSET('Smelter Look-up'!$F$4,$V46-4,0)))</f>
        <v>RMI</v>
      </c>
      <c r="H46" s="183">
        <f ca="1">IF(ISERROR($V46),"",OFFSET('Smelter Look-up'!$G$4,$V46-4,0))</f>
        <v>0</v>
      </c>
      <c r="I46" s="184" t="str">
        <f ca="1">IF(ISERROR($V46),"",OFFSET('Smelter Look-up'!$H$4,$V46-4,0))</f>
        <v>Hitachi Ohmiya-shi</v>
      </c>
      <c r="J46" s="184" t="str">
        <f ca="1">IF(ISERROR($V46),"",OFFSET('Smelter Look-up'!$I$4,$V46-4,0))</f>
        <v>Ibaraki</v>
      </c>
      <c r="K46" s="224"/>
      <c r="L46" s="224"/>
      <c r="M46" s="224"/>
      <c r="N46" s="224"/>
      <c r="O46" s="224"/>
      <c r="P46" s="185"/>
      <c r="Q46" s="225"/>
      <c r="R46" s="182" t="str">
        <f ca="1">IF(ISERROR($V46),"",OFFSET('Smelter Look-up'!$C$4,$V46-4,0)&amp;"")</f>
        <v>TANIOBIS Japan Co., Ltd.</v>
      </c>
      <c r="S46" s="181" t="str">
        <f t="shared" ca="1" si="3"/>
        <v>JP</v>
      </c>
      <c r="T46" s="181" t="str">
        <f ca="1">IF(B46="","",IF(ISERROR(MATCH($J46,SorP!$B$1:$B$6226,0)),"",INDIRECT("'SorP'!$A$"&amp;MATCH($S46&amp;$J46,SorP!C:C,0))))</f>
        <v>JP-08</v>
      </c>
      <c r="U46" s="201"/>
      <c r="V46" s="226">
        <f>IF(C46="",NA(),IF(OR(C46="Smelter not listed",C46="Smelter not yet identified"),MATCH($B46&amp;$D46,'Smelter Look-up'!$J:$J,0),MATCH($B46&amp;$C46,'Smelter Look-up'!$J:$J,0)))</f>
        <v>345</v>
      </c>
      <c r="X46" s="227">
        <f t="shared" si="4"/>
        <v>0</v>
      </c>
      <c r="AB46" s="228" t="str">
        <f t="shared" si="5"/>
        <v>TantalumH.C. Starck Ltd.</v>
      </c>
    </row>
    <row r="47" spans="1:28" s="227" customFormat="1" ht="20.100000000000001" customHeight="1">
      <c r="A47" s="181" t="s">
        <v>1383</v>
      </c>
      <c r="B47" s="182" t="s">
        <v>1100</v>
      </c>
      <c r="C47" s="186" t="s">
        <v>1382</v>
      </c>
      <c r="D47" s="230"/>
      <c r="E47" s="182" t="s">
        <v>2384</v>
      </c>
      <c r="F47" s="182" t="s">
        <v>1383</v>
      </c>
      <c r="G47" s="182" t="str">
        <f ca="1">IF(C47=$X$4,IF(ISERROR($V47),"Enter smelter details","RMI"),IF(ISERROR($V47),"",OFFSET('Smelter Look-up'!$F$4,$V47-4,0)))</f>
        <v>RMI</v>
      </c>
      <c r="H47" s="183">
        <f ca="1">IF(ISERROR($V47),"",OFFSET('Smelter Look-up'!$G$4,$V47-4,0))</f>
        <v>0</v>
      </c>
      <c r="I47" s="184" t="str">
        <f ca="1">IF(ISERROR($V47),"",OFFSET('Smelter Look-up'!$H$4,$V47-4,0))</f>
        <v>Newton</v>
      </c>
      <c r="J47" s="184" t="str">
        <f ca="1">IF(ISERROR($V47),"",OFFSET('Smelter Look-up'!$I$4,$V47-4,0))</f>
        <v>Massachusetts</v>
      </c>
      <c r="K47" s="224"/>
      <c r="L47" s="224"/>
      <c r="M47" s="224"/>
      <c r="N47" s="224"/>
      <c r="O47" s="224"/>
      <c r="P47" s="185"/>
      <c r="Q47" s="225"/>
      <c r="R47" s="182" t="str">
        <f ca="1">IF(ISERROR($V47),"",OFFSET('Smelter Look-up'!$C$4,$V47-4,0)&amp;"")</f>
        <v>Materion Newton Inc.</v>
      </c>
      <c r="S47" s="181" t="str">
        <f t="shared" ca="1" si="3"/>
        <v>US</v>
      </c>
      <c r="T47" s="181" t="str">
        <f ca="1">IF(B47="","",IF(ISERROR(MATCH($J47,SorP!$B$1:$B$6226,0)),"",INDIRECT("'SorP'!$A$"&amp;MATCH($S47&amp;$J47,SorP!C:C,0))))</f>
        <v>US-MA</v>
      </c>
      <c r="U47" s="201"/>
      <c r="V47" s="226">
        <f>IF(C47="",NA(),IF(OR(C47="Smelter not listed",C47="Smelter not yet identified"),MATCH($B47&amp;$D47,'Smelter Look-up'!$J:$J,0),MATCH($B47&amp;$C47,'Smelter Look-up'!$J:$J,0)))</f>
        <v>344</v>
      </c>
      <c r="X47" s="227">
        <f t="shared" si="4"/>
        <v>0</v>
      </c>
      <c r="AB47" s="228" t="str">
        <f t="shared" si="5"/>
        <v>TantalumH.C. Starck Inc.</v>
      </c>
    </row>
    <row r="48" spans="1:28" s="227" customFormat="1" ht="20.100000000000001" customHeight="1">
      <c r="A48" s="181" t="s">
        <v>1381</v>
      </c>
      <c r="B48" s="182" t="s">
        <v>1100</v>
      </c>
      <c r="C48" s="186" t="s">
        <v>2476</v>
      </c>
      <c r="D48" s="230"/>
      <c r="E48" s="182" t="s">
        <v>1070</v>
      </c>
      <c r="F48" s="182" t="s">
        <v>1381</v>
      </c>
      <c r="G48" s="182" t="str">
        <f ca="1">IF(C48=$X$4,IF(ISERROR($V48),"Enter smelter details","RMI"),IF(ISERROR($V48),"",OFFSET('Smelter Look-up'!$F$4,$V48-4,0)))</f>
        <v>RMI</v>
      </c>
      <c r="H48" s="183">
        <f ca="1">IF(ISERROR($V48),"",OFFSET('Smelter Look-up'!$G$4,$V48-4,0))</f>
        <v>0</v>
      </c>
      <c r="I48" s="184" t="str">
        <f ca="1">IF(ISERROR($V48),"",OFFSET('Smelter Look-up'!$H$4,$V48-4,0))</f>
        <v>Goslar</v>
      </c>
      <c r="J48" s="184" t="str">
        <f ca="1">IF(ISERROR($V48),"",OFFSET('Smelter Look-up'!$I$4,$V48-4,0))</f>
        <v>Niedersachsen</v>
      </c>
      <c r="K48" s="224"/>
      <c r="L48" s="224"/>
      <c r="M48" s="224"/>
      <c r="N48" s="224"/>
      <c r="O48" s="224"/>
      <c r="P48" s="185"/>
      <c r="Q48" s="225"/>
      <c r="R48" s="182" t="str">
        <f ca="1">IF(ISERROR($V48),"",OFFSET('Smelter Look-up'!$C$4,$V48-4,0)&amp;"")</f>
        <v>TANIOBIS GmbH</v>
      </c>
      <c r="S48" s="181" t="str">
        <f t="shared" ca="1" si="3"/>
        <v>DE</v>
      </c>
      <c r="T48" s="181" t="str">
        <f ca="1">IF(B48="","",IF(ISERROR(MATCH($J48,SorP!$B$1:$B$6226,0)),"",INDIRECT("'SorP'!$A$"&amp;MATCH($S48&amp;$J48,SorP!C:C,0))))</f>
        <v>DE-NI</v>
      </c>
      <c r="U48" s="201"/>
      <c r="V48" s="226">
        <f>IF(C48="",NA(),IF(OR(C48="Smelter not listed",C48="Smelter not yet identified"),MATCH($B48&amp;$D48,'Smelter Look-up'!$J:$J,0),MATCH($B48&amp;$C48,'Smelter Look-up'!$J:$J,0)))</f>
        <v>347</v>
      </c>
      <c r="X48" s="227">
        <f t="shared" si="4"/>
        <v>0</v>
      </c>
      <c r="AB48" s="228" t="str">
        <f t="shared" si="5"/>
        <v>TantalumH.C. Starck Tantalum and Niobium GmbH</v>
      </c>
    </row>
    <row r="49" spans="1:28" s="227" customFormat="1" ht="20.100000000000001" customHeight="1">
      <c r="A49" s="181" t="s">
        <v>1380</v>
      </c>
      <c r="B49" s="182" t="s">
        <v>1100</v>
      </c>
      <c r="C49" s="186" t="s">
        <v>1379</v>
      </c>
      <c r="D49" s="230"/>
      <c r="E49" s="182" t="s">
        <v>859</v>
      </c>
      <c r="F49" s="182" t="s">
        <v>1380</v>
      </c>
      <c r="G49" s="182" t="str">
        <f ca="1">IF(C49=$X$4,IF(ISERROR($V49),"Enter smelter details","RMI"),IF(ISERROR($V49),"",OFFSET('Smelter Look-up'!$F$4,$V49-4,0)))</f>
        <v>RMI</v>
      </c>
      <c r="H49" s="183">
        <f ca="1">IF(ISERROR($V49),"",OFFSET('Smelter Look-up'!$G$4,$V49-4,0))</f>
        <v>0</v>
      </c>
      <c r="I49" s="184" t="str">
        <f ca="1">IF(ISERROR($V49),"",OFFSET('Smelter Look-up'!$H$4,$V49-4,0))</f>
        <v>Map Ta Phut</v>
      </c>
      <c r="J49" s="184" t="str">
        <f ca="1">IF(ISERROR($V49),"",OFFSET('Smelter Look-up'!$I$4,$V49-4,0))</f>
        <v>Rayong</v>
      </c>
      <c r="K49" s="224"/>
      <c r="L49" s="224"/>
      <c r="M49" s="224"/>
      <c r="N49" s="224"/>
      <c r="O49" s="224"/>
      <c r="P49" s="185"/>
      <c r="Q49" s="225"/>
      <c r="R49" s="182" t="str">
        <f ca="1">IF(ISERROR($V49),"",OFFSET('Smelter Look-up'!$C$4,$V49-4,0)&amp;"")</f>
        <v>TANIOBIS Co., Ltd.</v>
      </c>
      <c r="S49" s="181" t="str">
        <f t="shared" ca="1" si="3"/>
        <v>TH</v>
      </c>
      <c r="T49" s="181" t="str">
        <f ca="1">IF(B49="","",IF(ISERROR(MATCH($J49,SorP!$B$1:$B$6226,0)),"",INDIRECT("'SorP'!$A$"&amp;MATCH($S49&amp;$J49,SorP!C:C,0))))</f>
        <v>TH-21</v>
      </c>
      <c r="U49" s="201"/>
      <c r="V49" s="226">
        <f>IF(C49="",NA(),IF(OR(C49="Smelter not listed",C49="Smelter not yet identified"),MATCH($B49&amp;$D49,'Smelter Look-up'!$J:$J,0),MATCH($B49&amp;$C49,'Smelter Look-up'!$J:$J,0)))</f>
        <v>343</v>
      </c>
      <c r="X49" s="227">
        <f t="shared" si="4"/>
        <v>0</v>
      </c>
      <c r="AB49" s="228" t="str">
        <f t="shared" si="5"/>
        <v>TantalumH.C. Starck Co., Ltd.</v>
      </c>
    </row>
    <row r="50" spans="1:28" s="227" customFormat="1" ht="20.100000000000001" customHeight="1">
      <c r="A50" s="181" t="s">
        <v>1361</v>
      </c>
      <c r="B50" s="182" t="s">
        <v>1100</v>
      </c>
      <c r="C50" s="186" t="s">
        <v>1360</v>
      </c>
      <c r="D50" s="230"/>
      <c r="E50" s="182" t="s">
        <v>2384</v>
      </c>
      <c r="F50" s="182" t="s">
        <v>1361</v>
      </c>
      <c r="G50" s="182" t="str">
        <f ca="1">IF(C50=$X$4,IF(ISERROR($V50),"Enter smelter details","RMI"),IF(ISERROR($V50),"",OFFSET('Smelter Look-up'!$F$4,$V50-4,0)))</f>
        <v>RMI</v>
      </c>
      <c r="H50" s="183">
        <f ca="1">IF(ISERROR($V50),"",OFFSET('Smelter Look-up'!$G$4,$V50-4,0))</f>
        <v>0</v>
      </c>
      <c r="I50" s="184" t="str">
        <f ca="1">IF(ISERROR($V50),"",OFFSET('Smelter Look-up'!$H$4,$V50-4,0))</f>
        <v>Lincolnton</v>
      </c>
      <c r="J50" s="184" t="str">
        <f ca="1">IF(ISERROR($V50),"",OFFSET('Smelter Look-up'!$I$4,$V50-4,0))</f>
        <v>North Carolina</v>
      </c>
      <c r="K50" s="224"/>
      <c r="L50" s="224"/>
      <c r="M50" s="224"/>
      <c r="N50" s="224"/>
      <c r="O50" s="224"/>
      <c r="P50" s="185"/>
      <c r="Q50" s="225"/>
      <c r="R50" s="182" t="str">
        <f ca="1">IF(ISERROR($V50),"",OFFSET('Smelter Look-up'!$C$4,$V50-4,0)&amp;"")</f>
        <v>D Block Metals, LLC</v>
      </c>
      <c r="S50" s="181" t="str">
        <f t="shared" ca="1" si="3"/>
        <v>US</v>
      </c>
      <c r="T50" s="181" t="str">
        <f ca="1">IF(B50="","",IF(ISERROR(MATCH($J50,SorP!$B$1:$B$6226,0)),"",INDIRECT("'SorP'!$A$"&amp;MATCH($S50&amp;$J50,SorP!C:C,0))))</f>
        <v>US-NC</v>
      </c>
      <c r="U50" s="201"/>
      <c r="V50" s="226">
        <f>IF(C50="",NA(),IF(OR(C50="Smelter not listed",C50="Smelter not yet identified"),MATCH($B50&amp;$D50,'Smelter Look-up'!$J:$J,0),MATCH($B50&amp;$C50,'Smelter Look-up'!$J:$J,0)))</f>
        <v>335</v>
      </c>
      <c r="X50" s="227">
        <f t="shared" si="4"/>
        <v>0</v>
      </c>
      <c r="AB50" s="228" t="str">
        <f t="shared" si="5"/>
        <v>TantalumD Block Metals, LLC</v>
      </c>
    </row>
    <row r="51" spans="1:28" s="227" customFormat="1" ht="20.100000000000001" customHeight="1">
      <c r="A51" s="181" t="s">
        <v>743</v>
      </c>
      <c r="B51" s="182" t="s">
        <v>1100</v>
      </c>
      <c r="C51" s="186" t="s">
        <v>1700</v>
      </c>
      <c r="D51" s="230"/>
      <c r="E51" s="182" t="s">
        <v>1078</v>
      </c>
      <c r="F51" s="182" t="s">
        <v>743</v>
      </c>
      <c r="G51" s="182" t="str">
        <f ca="1">IF(C51=$X$4,IF(ISERROR($V51),"Enter smelter details","RMI"),IF(ISERROR($V51),"",OFFSET('Smelter Look-up'!$F$4,$V51-4,0)))</f>
        <v>RMI</v>
      </c>
      <c r="H51" s="183">
        <f ca="1">IF(ISERROR($V51),"",OFFSET('Smelter Look-up'!$G$4,$V51-4,0))</f>
        <v>0</v>
      </c>
      <c r="I51" s="184" t="str">
        <f ca="1">IF(ISERROR($V51),"",OFFSET('Smelter Look-up'!$H$4,$V51-4,0))</f>
        <v>Ust-Kamenogorsk</v>
      </c>
      <c r="J51" s="184" t="str">
        <f ca="1">IF(ISERROR($V51),"",OFFSET('Smelter Look-up'!$I$4,$V51-4,0))</f>
        <v>Qaraghandy oblysy</v>
      </c>
      <c r="K51" s="224"/>
      <c r="L51" s="224"/>
      <c r="M51" s="224"/>
      <c r="N51" s="224"/>
      <c r="O51" s="224"/>
      <c r="P51" s="185"/>
      <c r="Q51" s="225"/>
      <c r="R51" s="182" t="str">
        <f ca="1">IF(ISERROR($V51),"",OFFSET('Smelter Look-up'!$C$4,$V51-4,0)&amp;"")</f>
        <v>Ulba Metallurgical Plant JSC</v>
      </c>
      <c r="S51" s="181" t="str">
        <f t="shared" ca="1" si="3"/>
        <v>KZ</v>
      </c>
      <c r="T51" s="181" t="str">
        <f ca="1">IF(B51="","",IF(ISERROR(MATCH($J51,SorP!$B$1:$B$6226,0)),"",INDIRECT("'SorP'!$A$"&amp;MATCH($S51&amp;$J51,SorP!C:C,0))))</f>
        <v>KZ-KAR</v>
      </c>
      <c r="U51" s="201"/>
      <c r="V51" s="226">
        <f>IF(C51="",NA(),IF(OR(C51="Smelter not listed",C51="Smelter not yet identified"),MATCH($B51&amp;$D51,'Smelter Look-up'!$J:$J,0),MATCH($B51&amp;$C51,'Smelter Look-up'!$J:$J,0)))</f>
        <v>390</v>
      </c>
      <c r="X51" s="227">
        <f t="shared" si="4"/>
        <v>0</v>
      </c>
      <c r="AB51" s="228" t="str">
        <f t="shared" si="5"/>
        <v>TantalumUlba Metallurgical Plant JSC</v>
      </c>
    </row>
    <row r="52" spans="1:28" s="227" customFormat="1" ht="20.100000000000001" customHeight="1">
      <c r="A52" s="181" t="s">
        <v>741</v>
      </c>
      <c r="B52" s="182" t="s">
        <v>1100</v>
      </c>
      <c r="C52" s="186" t="s">
        <v>2397</v>
      </c>
      <c r="D52" s="230"/>
      <c r="E52" s="182" t="s">
        <v>1077</v>
      </c>
      <c r="F52" s="182" t="s">
        <v>741</v>
      </c>
      <c r="G52" s="182" t="str">
        <f ca="1">IF(C52=$X$4,IF(ISERROR($V52),"Enter smelter details","RMI"),IF(ISERROR($V52),"",OFFSET('Smelter Look-up'!$F$4,$V52-4,0)))</f>
        <v>RMI</v>
      </c>
      <c r="H52" s="183">
        <f ca="1">IF(ISERROR($V52),"",OFFSET('Smelter Look-up'!$G$4,$V52-4,0))</f>
        <v>0</v>
      </c>
      <c r="I52" s="184" t="str">
        <f ca="1">IF(ISERROR($V52),"",OFFSET('Smelter Look-up'!$H$4,$V52-4,0))</f>
        <v>Harima</v>
      </c>
      <c r="J52" s="184" t="str">
        <f ca="1">IF(ISERROR($V52),"",OFFSET('Smelter Look-up'!$I$4,$V52-4,0))</f>
        <v>Hyogo</v>
      </c>
      <c r="K52" s="224"/>
      <c r="L52" s="224"/>
      <c r="M52" s="224"/>
      <c r="N52" s="224"/>
      <c r="O52" s="224"/>
      <c r="P52" s="185"/>
      <c r="Q52" s="225"/>
      <c r="R52" s="182" t="str">
        <f ca="1">IF(ISERROR($V52),"",OFFSET('Smelter Look-up'!$C$4,$V52-4,0)&amp;"")</f>
        <v>Taki Chemical Co., Ltd.</v>
      </c>
      <c r="S52" s="181" t="str">
        <f t="shared" ca="1" si="3"/>
        <v>JP</v>
      </c>
      <c r="T52" s="181" t="str">
        <f ca="1">IF(B52="","",IF(ISERROR(MATCH($J52,SorP!$B$1:$B$6226,0)),"",INDIRECT("'SorP'!$A$"&amp;MATCH($S52&amp;$J52,SorP!C:C,0))))</f>
        <v>JP-28</v>
      </c>
      <c r="U52" s="201"/>
      <c r="V52" s="226">
        <f>IF(C52="",NA(),IF(OR(C52="Smelter not listed",C52="Smelter not yet identified"),MATCH($B52&amp;$D52,'Smelter Look-up'!$J:$J,0),MATCH($B52&amp;$C52,'Smelter Look-up'!$J:$J,0)))</f>
        <v>382</v>
      </c>
      <c r="X52" s="227">
        <f t="shared" si="4"/>
        <v>0</v>
      </c>
      <c r="AB52" s="228" t="str">
        <f t="shared" si="5"/>
        <v>TantalumTaki Chemical Co., Ltd.</v>
      </c>
    </row>
    <row r="53" spans="1:28" s="227" customFormat="1" ht="20.100000000000001" customHeight="1">
      <c r="A53" s="181" t="s">
        <v>737</v>
      </c>
      <c r="B53" s="182" t="s">
        <v>1100</v>
      </c>
      <c r="C53" s="186" t="s">
        <v>2478</v>
      </c>
      <c r="D53" s="230"/>
      <c r="E53" s="182" t="s">
        <v>1072</v>
      </c>
      <c r="F53" s="182" t="s">
        <v>737</v>
      </c>
      <c r="G53" s="182" t="str">
        <f ca="1">IF(C53=$X$4,IF(ISERROR($V53),"Enter smelter details","RMI"),IF(ISERROR($V53),"",OFFSET('Smelter Look-up'!$F$4,$V53-4,0)))</f>
        <v>RMI</v>
      </c>
      <c r="H53" s="183">
        <f ca="1">IF(ISERROR($V53),"",OFFSET('Smelter Look-up'!$G$4,$V53-4,0))</f>
        <v>0</v>
      </c>
      <c r="I53" s="184" t="str">
        <f ca="1">IF(ISERROR($V53),"",OFFSET('Smelter Look-up'!$H$4,$V53-4,0))</f>
        <v>Sillamäe</v>
      </c>
      <c r="J53" s="184" t="str">
        <f ca="1">IF(ISERROR($V53),"",OFFSET('Smelter Look-up'!$I$4,$V53-4,0))</f>
        <v>Ida-Virumaa</v>
      </c>
      <c r="K53" s="224"/>
      <c r="L53" s="224"/>
      <c r="M53" s="224"/>
      <c r="N53" s="224"/>
      <c r="O53" s="224"/>
      <c r="P53" s="185"/>
      <c r="Q53" s="225"/>
      <c r="R53" s="182" t="str">
        <f ca="1">IF(ISERROR($V53),"",OFFSET('Smelter Look-up'!$C$4,$V53-4,0)&amp;"")</f>
        <v>NPM Silmet AS</v>
      </c>
      <c r="S53" s="181" t="str">
        <f t="shared" ca="1" si="3"/>
        <v>EE</v>
      </c>
      <c r="T53" s="181" t="str">
        <f ca="1">IF(B53="","",IF(ISERROR(MATCH($J53,SorP!$B$1:$B$6226,0)),"",INDIRECT("'SorP'!$A$"&amp;MATCH($S53&amp;$J53,SorP!C:C,0))))</f>
        <v>EE-45</v>
      </c>
      <c r="U53" s="201"/>
      <c r="V53" s="226">
        <f>IF(C53="",NA(),IF(OR(C53="Smelter not listed",C53="Smelter not yet identified"),MATCH($B53&amp;$D53,'Smelter Look-up'!$J:$J,0),MATCH($B53&amp;$C53,'Smelter Look-up'!$J:$J,0)))</f>
        <v>371</v>
      </c>
      <c r="X53" s="227">
        <f t="shared" si="4"/>
        <v>0</v>
      </c>
      <c r="AB53" s="228" t="str">
        <f t="shared" si="5"/>
        <v>TantalumNPM Silmet AS</v>
      </c>
    </row>
    <row r="54" spans="1:28" s="227" customFormat="1" ht="20.100000000000001" customHeight="1">
      <c r="A54" s="181" t="s">
        <v>732</v>
      </c>
      <c r="B54" s="182" t="s">
        <v>1100</v>
      </c>
      <c r="C54" s="186" t="s">
        <v>44</v>
      </c>
      <c r="D54" s="230"/>
      <c r="E54" s="182" t="s">
        <v>1069</v>
      </c>
      <c r="F54" s="182" t="s">
        <v>732</v>
      </c>
      <c r="G54" s="182" t="str">
        <f ca="1">IF(C54=$X$4,IF(ISERROR($V54),"Enter smelter details","RMI"),IF(ISERROR($V54),"",OFFSET('Smelter Look-up'!$F$4,$V54-4,0)))</f>
        <v>RMI</v>
      </c>
      <c r="H54" s="183">
        <f ca="1">IF(ISERROR($V54),"",OFFSET('Smelter Look-up'!$G$4,$V54-4,0))</f>
        <v>0</v>
      </c>
      <c r="I54" s="184" t="str">
        <f ca="1">IF(ISERROR($V54),"",OFFSET('Smelter Look-up'!$H$4,$V54-4,0))</f>
        <v>Jiujiang</v>
      </c>
      <c r="J54" s="184" t="str">
        <f ca="1">IF(ISERROR($V54),"",OFFSET('Smelter Look-up'!$I$4,$V54-4,0))</f>
        <v>Jiangxi Sheng</v>
      </c>
      <c r="K54" s="224"/>
      <c r="L54" s="224"/>
      <c r="M54" s="224"/>
      <c r="N54" s="224"/>
      <c r="O54" s="224"/>
      <c r="P54" s="185"/>
      <c r="Q54" s="225"/>
      <c r="R54" s="182" t="str">
        <f ca="1">IF(ISERROR($V54),"",OFFSET('Smelter Look-up'!$C$4,$V54-4,0)&amp;"")</f>
        <v>Jiujiang Tanbre Co., Ltd.</v>
      </c>
      <c r="S54" s="181" t="str">
        <f t="shared" ca="1" si="3"/>
        <v>CN</v>
      </c>
      <c r="T54" s="181" t="str">
        <f ca="1">IF(B54="","",IF(ISERROR(MATCH($J54,SorP!$B$1:$B$6226,0)),"",INDIRECT("'SorP'!$A$"&amp;MATCH($S54&amp;$J54,SorP!C:C,0))))</f>
        <v>CN-JX</v>
      </c>
      <c r="U54" s="201"/>
      <c r="V54" s="226">
        <f>IF(C54="",NA(),IF(OR(C54="Smelter not listed",C54="Smelter not yet identified"),MATCH($B54&amp;$D54,'Smelter Look-up'!$J:$J,0),MATCH($B54&amp;$C54,'Smelter Look-up'!$J:$J,0)))</f>
        <v>355</v>
      </c>
      <c r="X54" s="227">
        <f t="shared" si="4"/>
        <v>0</v>
      </c>
      <c r="AB54" s="228" t="str">
        <f t="shared" si="5"/>
        <v>TantalumJiujiang Tanbre Co., Ltd.</v>
      </c>
    </row>
    <row r="55" spans="1:28" s="227" customFormat="1" ht="20.100000000000001" customHeight="1">
      <c r="A55" s="181" t="s">
        <v>14961</v>
      </c>
      <c r="B55" s="182" t="s">
        <v>1099</v>
      </c>
      <c r="C55" s="186" t="s">
        <v>14960</v>
      </c>
      <c r="D55" s="230"/>
      <c r="E55" s="182" t="s">
        <v>1065</v>
      </c>
      <c r="F55" s="182" t="s">
        <v>14961</v>
      </c>
      <c r="G55" s="182" t="str">
        <f ca="1">IF(C55=$X$4,IF(ISERROR($V55),"Enter smelter details","RMI"),IF(ISERROR($V55),"",OFFSET('Smelter Look-up'!$F$4,$V55-4,0)))</f>
        <v>RMI</v>
      </c>
      <c r="H55" s="183">
        <f ca="1">IF(ISERROR($V55),"",OFFSET('Smelter Look-up'!$G$4,$V55-4,0))</f>
        <v>0</v>
      </c>
      <c r="I55" s="184" t="str">
        <f ca="1">IF(ISERROR($V55),"",OFFSET('Smelter Look-up'!$H$4,$V55-4,0))</f>
        <v>Mogi das Cruzes</v>
      </c>
      <c r="J55" s="184" t="str">
        <f ca="1">IF(ISERROR($V55),"",OFFSET('Smelter Look-up'!$I$4,$V55-4,0))</f>
        <v>São Paulo</v>
      </c>
      <c r="K55" s="224"/>
      <c r="L55" s="224"/>
      <c r="M55" s="224"/>
      <c r="N55" s="224"/>
      <c r="O55" s="224"/>
      <c r="P55" s="185"/>
      <c r="Q55" s="225"/>
      <c r="R55" s="182" t="str">
        <f ca="1">IF(ISERROR($V55),"",OFFSET('Smelter Look-up'!$C$4,$V55-4,0)&amp;"")</f>
        <v>Fabrica Auricchio Industria e Comercio Ltda.</v>
      </c>
      <c r="S55" s="181" t="str">
        <f t="shared" ca="1" si="3"/>
        <v>BR</v>
      </c>
      <c r="T55" s="181" t="str">
        <f ca="1">IF(B55="","",IF(ISERROR(MATCH($J55,SorP!$B$1:$B$6226,0)),"",INDIRECT("'SorP'!$A$"&amp;MATCH($S55&amp;$J55,SorP!C:C,0))))</f>
        <v>BR-SP</v>
      </c>
      <c r="U55" s="201"/>
      <c r="V55" s="226">
        <f>IF(C55="",NA(),IF(OR(C55="Smelter not listed",C55="Smelter not yet identified"),MATCH($B55&amp;$D55,'Smelter Look-up'!$J:$J,0),MATCH($B55&amp;$C55,'Smelter Look-up'!$J:$J,0)))</f>
        <v>436</v>
      </c>
      <c r="X55" s="227">
        <f t="shared" si="4"/>
        <v>0</v>
      </c>
      <c r="AB55" s="228" t="str">
        <f t="shared" si="5"/>
        <v>TinFabrica Auricchio Industria e Comercio Ltda.</v>
      </c>
    </row>
    <row r="56" spans="1:28" s="227" customFormat="1" ht="20.100000000000001" customHeight="1">
      <c r="A56" s="181" t="s">
        <v>14958</v>
      </c>
      <c r="B56" s="182" t="s">
        <v>1099</v>
      </c>
      <c r="C56" s="186" t="s">
        <v>14957</v>
      </c>
      <c r="D56" s="230"/>
      <c r="E56" s="182" t="s">
        <v>1071</v>
      </c>
      <c r="F56" s="182" t="s">
        <v>14958</v>
      </c>
      <c r="G56" s="182" t="str">
        <f ca="1">IF(C56=$X$4,IF(ISERROR($V56),"Enter smelter details","RMI"),IF(ISERROR($V56),"",OFFSET('Smelter Look-up'!$F$4,$V56-4,0)))</f>
        <v>RMI</v>
      </c>
      <c r="H56" s="183">
        <f ca="1">IF(ISERROR($V56),"",OFFSET('Smelter Look-up'!$G$4,$V56-4,0))</f>
        <v>0</v>
      </c>
      <c r="I56" s="184" t="str">
        <f ca="1">IF(ISERROR($V56),"",OFFSET('Smelter Look-up'!$H$4,$V56-4,0))</f>
        <v>Las Ventas de Retamosa</v>
      </c>
      <c r="J56" s="184" t="str">
        <f ca="1">IF(ISERROR($V56),"",OFFSET('Smelter Look-up'!$I$4,$V56-4,0))</f>
        <v>Toledo</v>
      </c>
      <c r="K56" s="224"/>
      <c r="L56" s="224"/>
      <c r="M56" s="224"/>
      <c r="N56" s="224"/>
      <c r="O56" s="224"/>
      <c r="P56" s="185"/>
      <c r="Q56" s="225"/>
      <c r="R56" s="182" t="str">
        <f ca="1">IF(ISERROR($V56),"",OFFSET('Smelter Look-up'!$C$4,$V56-4,0)&amp;"")</f>
        <v>CRM Synergies</v>
      </c>
      <c r="S56" s="181" t="str">
        <f t="shared" ca="1" si="3"/>
        <v>ES</v>
      </c>
      <c r="T56" s="181" t="str">
        <f ca="1">IF(B56="","",IF(ISERROR(MATCH($J56,SorP!$B$1:$B$6226,0)),"",INDIRECT("'SorP'!$A$"&amp;MATCH($S56&amp;$J56,SorP!C:C,0))))</f>
        <v>ES-TO</v>
      </c>
      <c r="U56" s="201"/>
      <c r="V56" s="226">
        <f>IF(C56="",NA(),IF(OR(C56="Smelter not listed",C56="Smelter not yet identified"),MATCH($B56&amp;$D56,'Smelter Look-up'!$J:$J,0),MATCH($B56&amp;$C56,'Smelter Look-up'!$J:$J,0)))</f>
        <v>419</v>
      </c>
      <c r="X56" s="227">
        <f t="shared" si="4"/>
        <v>0</v>
      </c>
      <c r="AB56" s="228" t="str">
        <f t="shared" si="5"/>
        <v>TinCRM Synergies</v>
      </c>
    </row>
    <row r="57" spans="1:28" s="227" customFormat="1" ht="20.100000000000001" customHeight="1">
      <c r="A57" s="181" t="s">
        <v>13775</v>
      </c>
      <c r="B57" s="182" t="s">
        <v>1099</v>
      </c>
      <c r="C57" s="186" t="s">
        <v>13761</v>
      </c>
      <c r="D57" s="230"/>
      <c r="E57" s="182" t="s">
        <v>1074</v>
      </c>
      <c r="F57" s="182" t="s">
        <v>13775</v>
      </c>
      <c r="G57" s="182" t="str">
        <f ca="1">IF(C57=$X$4,IF(ISERROR($V57),"Enter smelter details","RMI"),IF(ISERROR($V57),"",OFFSET('Smelter Look-up'!$F$4,$V57-4,0)))</f>
        <v>RMI</v>
      </c>
      <c r="H57" s="183">
        <f ca="1">IF(ISERROR($V57),"",OFFSET('Smelter Look-up'!$G$4,$V57-4,0))</f>
        <v>0</v>
      </c>
      <c r="I57" s="184" t="str">
        <f ca="1">IF(ISERROR($V57),"",OFFSET('Smelter Look-up'!$H$4,$V57-4,0))</f>
        <v>Pangkalpinang</v>
      </c>
      <c r="J57" s="184" t="str">
        <f ca="1">IF(ISERROR($V57),"",OFFSET('Smelter Look-up'!$I$4,$V57-4,0))</f>
        <v>Kepulauan Bangka Belitung</v>
      </c>
      <c r="K57" s="224"/>
      <c r="L57" s="224"/>
      <c r="M57" s="224"/>
      <c r="N57" s="224"/>
      <c r="O57" s="224"/>
      <c r="P57" s="185"/>
      <c r="Q57" s="225"/>
      <c r="R57" s="182" t="str">
        <f ca="1">IF(ISERROR($V57),"",OFFSET('Smelter Look-up'!$C$4,$V57-4,0)&amp;"")</f>
        <v>PT Mitra Sukses Globalindo</v>
      </c>
      <c r="S57" s="181" t="str">
        <f t="shared" ca="1" si="3"/>
        <v>ID</v>
      </c>
      <c r="T57" s="181" t="str">
        <f ca="1">IF(B57="","",IF(ISERROR(MATCH($J57,SorP!$B$1:$B$6226,0)),"",INDIRECT("'SorP'!$A$"&amp;MATCH($S57&amp;$J57,SorP!C:C,0))))</f>
        <v>ID-BB</v>
      </c>
      <c r="U57" s="201"/>
      <c r="V57" s="226">
        <f>IF(C57="",NA(),IF(OR(C57="Smelter not listed",C57="Smelter not yet identified"),MATCH($B57&amp;$D57,'Smelter Look-up'!$J:$J,0),MATCH($B57&amp;$C57,'Smelter Look-up'!$J:$J,0)))</f>
        <v>503</v>
      </c>
      <c r="X57" s="227">
        <f t="shared" si="4"/>
        <v>0</v>
      </c>
      <c r="AB57" s="228" t="str">
        <f t="shared" si="5"/>
        <v>TinPT Mitra Sukses Globalindo</v>
      </c>
    </row>
    <row r="58" spans="1:28" s="227" customFormat="1" ht="20.100000000000001" customHeight="1">
      <c r="A58" s="181" t="s">
        <v>13122</v>
      </c>
      <c r="B58" s="182" t="s">
        <v>1099</v>
      </c>
      <c r="C58" s="186" t="s">
        <v>13121</v>
      </c>
      <c r="D58" s="230"/>
      <c r="E58" s="182" t="s">
        <v>2384</v>
      </c>
      <c r="F58" s="182" t="s">
        <v>13122</v>
      </c>
      <c r="G58" s="182" t="str">
        <f ca="1">IF(C58=$X$4,IF(ISERROR($V58),"Enter smelter details","RMI"),IF(ISERROR($V58),"",OFFSET('Smelter Look-up'!$F$4,$V58-4,0)))</f>
        <v>RMI</v>
      </c>
      <c r="H58" s="183">
        <f ca="1">IF(ISERROR($V58),"",OFFSET('Smelter Look-up'!$G$4,$V58-4,0))</f>
        <v>0</v>
      </c>
      <c r="I58" s="184" t="str">
        <f ca="1">IF(ISERROR($V58),"",OFFSET('Smelter Look-up'!$H$4,$V58-4,0))</f>
        <v>West Chester</v>
      </c>
      <c r="J58" s="184" t="str">
        <f ca="1">IF(ISERROR($V58),"",OFFSET('Smelter Look-up'!$I$4,$V58-4,0))</f>
        <v>Pennsylvania</v>
      </c>
      <c r="K58" s="224"/>
      <c r="L58" s="224"/>
      <c r="M58" s="224"/>
      <c r="N58" s="224"/>
      <c r="O58" s="224"/>
      <c r="P58" s="185"/>
      <c r="Q58" s="225"/>
      <c r="R58" s="182" t="str">
        <f ca="1">IF(ISERROR($V58),"",OFFSET('Smelter Look-up'!$C$4,$V58-4,0)&amp;"")</f>
        <v>Tin Technology &amp; Refining</v>
      </c>
      <c r="S58" s="181" t="str">
        <f t="shared" ca="1" si="3"/>
        <v>US</v>
      </c>
      <c r="T58" s="181" t="str">
        <f ca="1">IF(B58="","",IF(ISERROR(MATCH($J58,SorP!$B$1:$B$6226,0)),"",INDIRECT("'SorP'!$A$"&amp;MATCH($S58&amp;$J58,SorP!C:C,0))))</f>
        <v>US-PA</v>
      </c>
      <c r="U58" s="201"/>
      <c r="V58" s="226">
        <f>IF(C58="",NA(),IF(OR(C58="Smelter not listed",C58="Smelter not yet identified"),MATCH($B58&amp;$D58,'Smelter Look-up'!$J:$J,0),MATCH($B58&amp;$C58,'Smelter Look-up'!$J:$J,0)))</f>
        <v>525</v>
      </c>
      <c r="X58" s="227">
        <f t="shared" si="4"/>
        <v>0</v>
      </c>
      <c r="AB58" s="228" t="str">
        <f t="shared" si="5"/>
        <v>TinTin Technology &amp; Refining</v>
      </c>
    </row>
    <row r="59" spans="1:28" s="227" customFormat="1" ht="20.100000000000001" customHeight="1">
      <c r="A59" s="181" t="s">
        <v>12877</v>
      </c>
      <c r="B59" s="182" t="s">
        <v>1099</v>
      </c>
      <c r="C59" s="186" t="s">
        <v>12876</v>
      </c>
      <c r="D59" s="230"/>
      <c r="E59" s="182" t="s">
        <v>1069</v>
      </c>
      <c r="F59" s="182" t="s">
        <v>12877</v>
      </c>
      <c r="G59" s="182" t="str">
        <f ca="1">IF(C59=$X$4,IF(ISERROR($V59),"Enter smelter details","RMI"),IF(ISERROR($V59),"",OFFSET('Smelter Look-up'!$F$4,$V59-4,0)))</f>
        <v>RMI</v>
      </c>
      <c r="H59" s="183">
        <f ca="1">IF(ISERROR($V59),"",OFFSET('Smelter Look-up'!$G$4,$V59-4,0))</f>
        <v>0</v>
      </c>
      <c r="I59" s="184" t="str">
        <f ca="1">IF(ISERROR($V59),"",OFFSET('Smelter Look-up'!$H$4,$V59-4,0))</f>
        <v>Chifeng</v>
      </c>
      <c r="J59" s="184" t="str">
        <f ca="1">IF(ISERROR($V59),"",OFFSET('Smelter Look-up'!$I$4,$V59-4,0))</f>
        <v>Nei Mongol Zizhiqu</v>
      </c>
      <c r="K59" s="224"/>
      <c r="L59" s="224"/>
      <c r="M59" s="224"/>
      <c r="N59" s="224"/>
      <c r="O59" s="224"/>
      <c r="P59" s="185"/>
      <c r="Q59" s="225"/>
      <c r="R59" s="182" t="str">
        <f ca="1">IF(ISERROR($V59),"",OFFSET('Smelter Look-up'!$C$4,$V59-4,0)&amp;"")</f>
        <v>Chifeng Dajingzi Tin Industry Co., Ltd.</v>
      </c>
      <c r="S59" s="181" t="str">
        <f t="shared" ca="1" si="3"/>
        <v>CN</v>
      </c>
      <c r="T59" s="181" t="str">
        <f ca="1">IF(B59="","",IF(ISERROR(MATCH($J59,SorP!$B$1:$B$6226,0)),"",INDIRECT("'SorP'!$A$"&amp;MATCH($S59&amp;$J59,SorP!C:C,0))))</f>
        <v>CN-NM</v>
      </c>
      <c r="U59" s="201"/>
      <c r="V59" s="226">
        <f>IF(C59="",NA(),IF(OR(C59="Smelter not listed",C59="Smelter not yet identified"),MATCH($B59&amp;$D59,'Smelter Look-up'!$J:$J,0),MATCH($B59&amp;$C59,'Smelter Look-up'!$J:$J,0)))</f>
        <v>409</v>
      </c>
      <c r="X59" s="227">
        <f t="shared" si="4"/>
        <v>0</v>
      </c>
      <c r="AB59" s="228" t="str">
        <f t="shared" si="5"/>
        <v>TinChifeng Dajingzi Tin Industry Co., Ltd.</v>
      </c>
    </row>
    <row r="60" spans="1:28" s="227" customFormat="1" ht="20.100000000000001" customHeight="1">
      <c r="A60" s="181" t="s">
        <v>2481</v>
      </c>
      <c r="B60" s="182" t="s">
        <v>1099</v>
      </c>
      <c r="C60" s="186" t="s">
        <v>2480</v>
      </c>
      <c r="D60" s="230"/>
      <c r="E60" s="182" t="s">
        <v>1069</v>
      </c>
      <c r="F60" s="182" t="s">
        <v>2481</v>
      </c>
      <c r="G60" s="182" t="str">
        <f ca="1">IF(C60=$X$4,IF(ISERROR($V60),"Enter smelter details","RMI"),IF(ISERROR($V60),"",OFFSET('Smelter Look-up'!$F$4,$V60-4,0)))</f>
        <v>RMI</v>
      </c>
      <c r="H60" s="183">
        <f ca="1">IF(ISERROR($V60),"",OFFSET('Smelter Look-up'!$G$4,$V60-4,0))</f>
        <v>0</v>
      </c>
      <c r="I60" s="184" t="str">
        <f ca="1">IF(ISERROR($V60),"",OFFSET('Smelter Look-up'!$H$4,$V60-4,0))</f>
        <v>Chaozhou</v>
      </c>
      <c r="J60" s="184" t="str">
        <f ca="1">IF(ISERROR($V60),"",OFFSET('Smelter Look-up'!$I$4,$V60-4,0))</f>
        <v>Guangdong Sheng</v>
      </c>
      <c r="K60" s="224"/>
      <c r="L60" s="224"/>
      <c r="M60" s="224"/>
      <c r="N60" s="224"/>
      <c r="O60" s="224"/>
      <c r="P60" s="185"/>
      <c r="Q60" s="225"/>
      <c r="R60" s="182" t="str">
        <f ca="1">IF(ISERROR($V60),"",OFFSET('Smelter Look-up'!$C$4,$V60-4,0)&amp;"")</f>
        <v>Guangdong Hanhe Non-Ferrous Metal Co., Ltd.</v>
      </c>
      <c r="S60" s="181" t="str">
        <f t="shared" ca="1" si="3"/>
        <v>CN</v>
      </c>
      <c r="T60" s="181" t="str">
        <f ca="1">IF(B60="","",IF(ISERROR(MATCH($J60,SorP!$B$1:$B$6226,0)),"",INDIRECT("'SorP'!$A$"&amp;MATCH($S60&amp;$J60,SorP!C:C,0))))</f>
        <v>CN-GD</v>
      </c>
      <c r="U60" s="201"/>
      <c r="V60" s="226">
        <f>IF(C60="",NA(),IF(OR(C60="Smelter not listed",C60="Smelter not yet identified"),MATCH($B60&amp;$D60,'Smelter Look-up'!$J:$J,0),MATCH($B60&amp;$C60,'Smelter Look-up'!$J:$J,0)))</f>
        <v>450</v>
      </c>
      <c r="X60" s="227">
        <f t="shared" si="4"/>
        <v>0</v>
      </c>
      <c r="AB60" s="228" t="str">
        <f t="shared" si="5"/>
        <v>TinGuangdong Hanhe Non-Ferrous Metal Co., Ltd.</v>
      </c>
    </row>
    <row r="61" spans="1:28" s="227" customFormat="1" ht="20.100000000000001" customHeight="1">
      <c r="A61" s="181" t="s">
        <v>1774</v>
      </c>
      <c r="B61" s="182" t="s">
        <v>1099</v>
      </c>
      <c r="C61" s="186" t="s">
        <v>15342</v>
      </c>
      <c r="D61" s="230"/>
      <c r="E61" s="182" t="s">
        <v>1071</v>
      </c>
      <c r="F61" s="182" t="s">
        <v>1774</v>
      </c>
      <c r="G61" s="182" t="str">
        <f ca="1">IF(C61=$X$4,IF(ISERROR($V61),"Enter smelter details","RMI"),IF(ISERROR($V61),"",OFFSET('Smelter Look-up'!$F$4,$V61-4,0)))</f>
        <v>RMI</v>
      </c>
      <c r="H61" s="183">
        <f ca="1">IF(ISERROR($V61),"",OFFSET('Smelter Look-up'!$G$4,$V61-4,0))</f>
        <v>0</v>
      </c>
      <c r="I61" s="184" t="str">
        <f ca="1">IF(ISERROR($V61),"",OFFSET('Smelter Look-up'!$H$4,$V61-4,0))</f>
        <v>Berango</v>
      </c>
      <c r="J61" s="184" t="str">
        <f ca="1">IF(ISERROR($V61),"",OFFSET('Smelter Look-up'!$I$4,$V61-4,0))</f>
        <v>Bizkaia</v>
      </c>
      <c r="K61" s="224"/>
      <c r="L61" s="224"/>
      <c r="M61" s="224"/>
      <c r="N61" s="224"/>
      <c r="O61" s="224"/>
      <c r="P61" s="185"/>
      <c r="Q61" s="225"/>
      <c r="R61" s="182" t="str">
        <f ca="1">IF(ISERROR($V61),"",OFFSET('Smelter Look-up'!$C$4,$V61-4,0)&amp;"")</f>
        <v>Aurubis Berango</v>
      </c>
      <c r="S61" s="181" t="str">
        <f t="shared" ca="1" si="3"/>
        <v>ES</v>
      </c>
      <c r="T61" s="181" t="str">
        <f ca="1">IF(B61="","",IF(ISERROR(MATCH($J61,SorP!$B$1:$B$6226,0)),"",INDIRECT("'SorP'!$A$"&amp;MATCH($S61&amp;$J61,SorP!C:C,0))))</f>
        <v>ES-BI</v>
      </c>
      <c r="U61" s="201"/>
      <c r="V61" s="226">
        <f>IF(C61="",NA(),IF(OR(C61="Smelter not listed",C61="Smelter not yet identified"),MATCH($B61&amp;$D61,'Smelter Look-up'!$J:$J,0),MATCH($B61&amp;$C61,'Smelter Look-up'!$J:$J,0)))</f>
        <v>405</v>
      </c>
      <c r="X61" s="227">
        <f t="shared" si="4"/>
        <v>0</v>
      </c>
      <c r="AB61" s="228" t="str">
        <f t="shared" si="5"/>
        <v>TinAurubis Berango</v>
      </c>
    </row>
    <row r="62" spans="1:28" s="227" customFormat="1" ht="20.100000000000001" customHeight="1">
      <c r="A62" s="181" t="s">
        <v>1772</v>
      </c>
      <c r="B62" s="182" t="s">
        <v>1099</v>
      </c>
      <c r="C62" s="186" t="s">
        <v>15341</v>
      </c>
      <c r="D62" s="230"/>
      <c r="E62" s="182" t="s">
        <v>1064</v>
      </c>
      <c r="F62" s="182" t="s">
        <v>1772</v>
      </c>
      <c r="G62" s="182" t="str">
        <f ca="1">IF(C62=$X$4,IF(ISERROR($V62),"Enter smelter details","RMI"),IF(ISERROR($V62),"",OFFSET('Smelter Look-up'!$F$4,$V62-4,0)))</f>
        <v>RMI</v>
      </c>
      <c r="H62" s="183">
        <f ca="1">IF(ISERROR($V62),"",OFFSET('Smelter Look-up'!$G$4,$V62-4,0))</f>
        <v>0</v>
      </c>
      <c r="I62" s="184" t="str">
        <f ca="1">IF(ISERROR($V62),"",OFFSET('Smelter Look-up'!$H$4,$V62-4,0))</f>
        <v>Beerse</v>
      </c>
      <c r="J62" s="184" t="str">
        <f ca="1">IF(ISERROR($V62),"",OFFSET('Smelter Look-up'!$I$4,$V62-4,0))</f>
        <v>Antwerpen</v>
      </c>
      <c r="K62" s="224"/>
      <c r="L62" s="224"/>
      <c r="M62" s="224"/>
      <c r="N62" s="224"/>
      <c r="O62" s="224"/>
      <c r="P62" s="185"/>
      <c r="Q62" s="225"/>
      <c r="R62" s="182" t="str">
        <f ca="1">IF(ISERROR($V62),"",OFFSET('Smelter Look-up'!$C$4,$V62-4,0)&amp;"")</f>
        <v>Aurubis Beerse</v>
      </c>
      <c r="S62" s="181" t="str">
        <f t="shared" ca="1" si="3"/>
        <v>BE</v>
      </c>
      <c r="T62" s="181" t="str">
        <f ca="1">IF(B62="","",IF(ISERROR(MATCH($J62,SorP!$B$1:$B$6226,0)),"",INDIRECT("'SorP'!$A$"&amp;MATCH($S62&amp;$J62,SorP!C:C,0))))</f>
        <v>BE-VAN</v>
      </c>
      <c r="U62" s="201"/>
      <c r="V62" s="226">
        <f>IF(C62="",NA(),IF(OR(C62="Smelter not listed",C62="Smelter not yet identified"),MATCH($B62&amp;$D62,'Smelter Look-up'!$J:$J,0),MATCH($B62&amp;$C62,'Smelter Look-up'!$J:$J,0)))</f>
        <v>404</v>
      </c>
      <c r="X62" s="227">
        <f t="shared" si="4"/>
        <v>0</v>
      </c>
      <c r="AB62" s="228" t="str">
        <f t="shared" si="5"/>
        <v>TinAurubis Beerse</v>
      </c>
    </row>
    <row r="63" spans="1:28" s="227" customFormat="1" ht="20.100000000000001" customHeight="1">
      <c r="A63" s="181" t="s">
        <v>2483</v>
      </c>
      <c r="B63" s="182" t="s">
        <v>1099</v>
      </c>
      <c r="C63" s="186" t="s">
        <v>2482</v>
      </c>
      <c r="D63" s="230"/>
      <c r="E63" s="182" t="s">
        <v>1065</v>
      </c>
      <c r="F63" s="182" t="s">
        <v>2483</v>
      </c>
      <c r="G63" s="182" t="str">
        <f ca="1">IF(C63=$X$4,IF(ISERROR($V63),"Enter smelter details","RMI"),IF(ISERROR($V63),"",OFFSET('Smelter Look-up'!$F$4,$V63-4,0)))</f>
        <v>RMI</v>
      </c>
      <c r="H63" s="183">
        <f ca="1">IF(ISERROR($V63),"",OFFSET('Smelter Look-up'!$G$4,$V63-4,0))</f>
        <v>0</v>
      </c>
      <c r="I63" s="184" t="str">
        <f ca="1">IF(ISERROR($V63),"",OFFSET('Smelter Look-up'!$H$4,$V63-4,0))</f>
        <v>Piracicaba</v>
      </c>
      <c r="J63" s="184" t="str">
        <f ca="1">IF(ISERROR($V63),"",OFFSET('Smelter Look-up'!$I$4,$V63-4,0))</f>
        <v>São Paulo</v>
      </c>
      <c r="K63" s="224"/>
      <c r="L63" s="224"/>
      <c r="M63" s="224"/>
      <c r="N63" s="224"/>
      <c r="O63" s="224"/>
      <c r="P63" s="185"/>
      <c r="Q63" s="225"/>
      <c r="R63" s="182" t="str">
        <f ca="1">IF(ISERROR($V63),"",OFFSET('Smelter Look-up'!$C$4,$V63-4,0)&amp;"")</f>
        <v>Super Ligas</v>
      </c>
      <c r="S63" s="181" t="str">
        <f t="shared" ca="1" si="3"/>
        <v>BR</v>
      </c>
      <c r="T63" s="181" t="str">
        <f ca="1">IF(B63="","",IF(ISERROR(MATCH($J63,SorP!$B$1:$B$6226,0)),"",INDIRECT("'SorP'!$A$"&amp;MATCH($S63&amp;$J63,SorP!C:C,0))))</f>
        <v>BR-SP</v>
      </c>
      <c r="U63" s="201"/>
      <c r="V63" s="226">
        <f>IF(C63="",NA(),IF(OR(C63="Smelter not listed",C63="Smelter not yet identified"),MATCH($B63&amp;$D63,'Smelter Look-up'!$J:$J,0),MATCH($B63&amp;$C63,'Smelter Look-up'!$J:$J,0)))</f>
        <v>517</v>
      </c>
      <c r="X63" s="227">
        <f t="shared" si="4"/>
        <v>0</v>
      </c>
      <c r="AB63" s="228" t="str">
        <f t="shared" si="5"/>
        <v>TinSuper Ligas</v>
      </c>
    </row>
    <row r="64" spans="1:28" s="227" customFormat="1" ht="20.100000000000001" customHeight="1">
      <c r="A64" s="181" t="s">
        <v>15307</v>
      </c>
      <c r="B64" s="182" t="s">
        <v>1099</v>
      </c>
      <c r="C64" s="186" t="s">
        <v>15306</v>
      </c>
      <c r="D64" s="230"/>
      <c r="E64" s="182" t="s">
        <v>1074</v>
      </c>
      <c r="F64" s="182" t="s">
        <v>15307</v>
      </c>
      <c r="G64" s="182" t="str">
        <f ca="1">IF(C64=$X$4,IF(ISERROR($V64),"Enter smelter details","RMI"),IF(ISERROR($V64),"",OFFSET('Smelter Look-up'!$F$4,$V64-4,0)))</f>
        <v>RMI</v>
      </c>
      <c r="H64" s="183">
        <f ca="1">IF(ISERROR($V64),"",OFFSET('Smelter Look-up'!$G$4,$V64-4,0))</f>
        <v>0</v>
      </c>
      <c r="I64" s="184" t="str">
        <f ca="1">IF(ISERROR($V64),"",OFFSET('Smelter Look-up'!$H$4,$V64-4,0))</f>
        <v>Batam</v>
      </c>
      <c r="J64" s="184" t="str">
        <f ca="1">IF(ISERROR($V64),"",OFFSET('Smelter Look-up'!$I$4,$V64-4,0))</f>
        <v>Kepulauan Riau</v>
      </c>
      <c r="K64" s="224"/>
      <c r="L64" s="224"/>
      <c r="M64" s="224"/>
      <c r="N64" s="224"/>
      <c r="O64" s="224"/>
      <c r="P64" s="185"/>
      <c r="Q64" s="225"/>
      <c r="R64" s="182" t="str">
        <f ca="1">IF(ISERROR($V64),"",OFFSET('Smelter Look-up'!$C$4,$V64-4,0)&amp;"")</f>
        <v>PT Cipta Persada Mulia</v>
      </c>
      <c r="S64" s="181" t="str">
        <f t="shared" ca="1" si="3"/>
        <v>ID</v>
      </c>
      <c r="T64" s="181" t="str">
        <f ca="1">IF(B64="","",IF(ISERROR(MATCH($J64,SorP!$B$1:$B$6226,0)),"",INDIRECT("'SorP'!$A$"&amp;MATCH($S64&amp;$J64,SorP!C:C,0))))</f>
        <v>ID-KR</v>
      </c>
      <c r="U64" s="201"/>
      <c r="V64" s="226">
        <f>IF(C64="",NA(),IF(OR(C64="Smelter not listed",C64="Smelter not yet identified"),MATCH($B64&amp;$D64,'Smelter Look-up'!$J:$J,0),MATCH($B64&amp;$C64,'Smelter Look-up'!$J:$J,0)))</f>
        <v>501</v>
      </c>
      <c r="X64" s="227">
        <f t="shared" si="4"/>
        <v>0</v>
      </c>
      <c r="AB64" s="228" t="str">
        <f t="shared" si="5"/>
        <v>TinPT Cipta Persada Mulia</v>
      </c>
    </row>
    <row r="65" spans="1:28" s="227" customFormat="1" ht="20.100000000000001" customHeight="1">
      <c r="A65" s="181" t="s">
        <v>15625</v>
      </c>
      <c r="B65" s="182" t="s">
        <v>1099</v>
      </c>
      <c r="C65" s="186" t="s">
        <v>15624</v>
      </c>
      <c r="D65" s="230"/>
      <c r="E65" s="182" t="s">
        <v>1074</v>
      </c>
      <c r="F65" s="182" t="s">
        <v>15625</v>
      </c>
      <c r="G65" s="182" t="str">
        <f ca="1">IF(C65=$X$4,IF(ISERROR($V65),"Enter smelter details","RMI"),IF(ISERROR($V65),"",OFFSET('Smelter Look-up'!$F$4,$V65-4,0)))</f>
        <v>RMI</v>
      </c>
      <c r="H65" s="183">
        <f ca="1">IF(ISERROR($V65),"",OFFSET('Smelter Look-up'!$G$4,$V65-4,0))</f>
        <v>0</v>
      </c>
      <c r="I65" s="184" t="str">
        <f ca="1">IF(ISERROR($V65),"",OFFSET('Smelter Look-up'!$H$4,$V65-4,0))</f>
        <v>Pangkal Pinang</v>
      </c>
      <c r="J65" s="184" t="str">
        <f ca="1">IF(ISERROR($V65),"",OFFSET('Smelter Look-up'!$I$4,$V65-4,0))</f>
        <v>Kepulauan Bangka Belitung</v>
      </c>
      <c r="K65" s="224"/>
      <c r="L65" s="224"/>
      <c r="M65" s="224"/>
      <c r="N65" s="224"/>
      <c r="O65" s="224"/>
      <c r="P65" s="185"/>
      <c r="Q65" s="225"/>
      <c r="R65" s="182" t="str">
        <f ca="1">IF(ISERROR($V65),"",OFFSET('Smelter Look-up'!$C$4,$V65-4,0)&amp;"")</f>
        <v>PT Rajehan Ariq</v>
      </c>
      <c r="S65" s="181" t="str">
        <f t="shared" ca="1" si="3"/>
        <v>ID</v>
      </c>
      <c r="T65" s="181" t="str">
        <f ca="1">IF(B65="","",IF(ISERROR(MATCH($J65,SorP!$B$1:$B$6226,0)),"",INDIRECT("'SorP'!$A$"&amp;MATCH($S65&amp;$J65,SorP!C:C,0))))</f>
        <v>ID-BB</v>
      </c>
      <c r="U65" s="201"/>
      <c r="V65" s="226">
        <f>IF(C65="",NA(),IF(OR(C65="Smelter not listed",C65="Smelter not yet identified"),MATCH($B65&amp;$D65,'Smelter Look-up'!$J:$J,0),MATCH($B65&amp;$C65,'Smelter Look-up'!$J:$J,0)))</f>
        <v>507</v>
      </c>
      <c r="X65" s="227">
        <f t="shared" si="4"/>
        <v>0</v>
      </c>
      <c r="AB65" s="228" t="str">
        <f t="shared" si="5"/>
        <v>TinPT Rajehan Ariq</v>
      </c>
    </row>
    <row r="66" spans="1:28" s="227" customFormat="1" ht="20.100000000000001" customHeight="1">
      <c r="A66" s="181" t="s">
        <v>1366</v>
      </c>
      <c r="B66" s="182" t="s">
        <v>1099</v>
      </c>
      <c r="C66" s="186" t="s">
        <v>1365</v>
      </c>
      <c r="D66" s="230"/>
      <c r="E66" s="182" t="s">
        <v>852</v>
      </c>
      <c r="F66" s="182" t="s">
        <v>1366</v>
      </c>
      <c r="G66" s="182" t="str">
        <f ca="1">IF(C66=$X$4,IF(ISERROR($V66),"Enter smelter details","RMI"),IF(ISERROR($V66),"",OFFSET('Smelter Look-up'!$F$4,$V66-4,0)))</f>
        <v>RMI</v>
      </c>
      <c r="H66" s="183">
        <f ca="1">IF(ISERROR($V66),"",OFFSET('Smelter Look-up'!$G$4,$V66-4,0))</f>
        <v>0</v>
      </c>
      <c r="I66" s="184" t="str">
        <f ca="1">IF(ISERROR($V66),"",OFFSET('Smelter Look-up'!$H$4,$V66-4,0))</f>
        <v>Rosario</v>
      </c>
      <c r="J66" s="184" t="str">
        <f ca="1">IF(ISERROR($V66),"",OFFSET('Smelter Look-up'!$I$4,$V66-4,0))</f>
        <v>Cavite</v>
      </c>
      <c r="K66" s="224"/>
      <c r="L66" s="224"/>
      <c r="M66" s="224"/>
      <c r="N66" s="224"/>
      <c r="O66" s="224"/>
      <c r="P66" s="185"/>
      <c r="Q66" s="225"/>
      <c r="R66" s="182" t="str">
        <f ca="1">IF(ISERROR($V66),"",OFFSET('Smelter Look-up'!$C$4,$V66-4,0)&amp;"")</f>
        <v>O.M. Manufacturing Philippines, Inc.</v>
      </c>
      <c r="S66" s="181" t="str">
        <f t="shared" ca="1" si="3"/>
        <v>PH</v>
      </c>
      <c r="T66" s="181" t="str">
        <f ca="1">IF(B66="","",IF(ISERROR(MATCH($J66,SorP!$B$1:$B$6226,0)),"",INDIRECT("'SorP'!$A$"&amp;MATCH($S66&amp;$J66,SorP!C:C,0))))</f>
        <v>PH-CAV</v>
      </c>
      <c r="U66" s="201"/>
      <c r="V66" s="226">
        <f>IF(C66="",NA(),IF(OR(C66="Smelter not listed",C66="Smelter not yet identified"),MATCH($B66&amp;$D66,'Smelter Look-up'!$J:$J,0),MATCH($B66&amp;$C66,'Smelter Look-up'!$J:$J,0)))</f>
        <v>491</v>
      </c>
      <c r="X66" s="227">
        <f t="shared" si="4"/>
        <v>0</v>
      </c>
      <c r="AB66" s="228" t="str">
        <f t="shared" si="5"/>
        <v>TinO.M. Manufacturing Philippines, Inc.</v>
      </c>
    </row>
    <row r="67" spans="1:28" s="227" customFormat="1" ht="20.100000000000001" customHeight="1">
      <c r="A67" s="181" t="s">
        <v>1368</v>
      </c>
      <c r="B67" s="182" t="s">
        <v>1099</v>
      </c>
      <c r="C67" s="186" t="s">
        <v>1367</v>
      </c>
      <c r="D67" s="230"/>
      <c r="E67" s="182" t="s">
        <v>1074</v>
      </c>
      <c r="F67" s="182" t="s">
        <v>1368</v>
      </c>
      <c r="G67" s="182" t="str">
        <f ca="1">IF(C67=$X$4,IF(ISERROR($V67),"Enter smelter details","RMI"),IF(ISERROR($V67),"",OFFSET('Smelter Look-up'!$F$4,$V67-4,0)))</f>
        <v>RMI</v>
      </c>
      <c r="H67" s="183">
        <f ca="1">IF(ISERROR($V67),"",OFFSET('Smelter Look-up'!$G$4,$V67-4,0))</f>
        <v>0</v>
      </c>
      <c r="I67" s="184" t="str">
        <f ca="1">IF(ISERROR($V67),"",OFFSET('Smelter Look-up'!$H$4,$V67-4,0))</f>
        <v>Sungailiat</v>
      </c>
      <c r="J67" s="184" t="str">
        <f ca="1">IF(ISERROR($V67),"",OFFSET('Smelter Look-up'!$I$4,$V67-4,0))</f>
        <v>Kepulauan Bangka Belitung</v>
      </c>
      <c r="K67" s="224"/>
      <c r="L67" s="224"/>
      <c r="M67" s="224"/>
      <c r="N67" s="224"/>
      <c r="O67" s="224"/>
      <c r="P67" s="185"/>
      <c r="Q67" s="225"/>
      <c r="R67" s="182" t="str">
        <f ca="1">IF(ISERROR($V67),"",OFFSET('Smelter Look-up'!$C$4,$V67-4,0)&amp;"")</f>
        <v>PT ATD Makmur Mandiri Jaya</v>
      </c>
      <c r="S67" s="181" t="str">
        <f t="shared" ca="1" si="3"/>
        <v>ID</v>
      </c>
      <c r="T67" s="181" t="str">
        <f ca="1">IF(B67="","",IF(ISERROR(MATCH($J67,SorP!$B$1:$B$6226,0)),"",INDIRECT("'SorP'!$A$"&amp;MATCH($S67&amp;$J67,SorP!C:C,0))))</f>
        <v>ID-BB</v>
      </c>
      <c r="U67" s="201"/>
      <c r="V67" s="226">
        <f>IF(C67="",NA(),IF(OR(C67="Smelter not listed",C67="Smelter not yet identified"),MATCH($B67&amp;$D67,'Smelter Look-up'!$J:$J,0),MATCH($B67&amp;$C67,'Smelter Look-up'!$J:$J,0)))</f>
        <v>499</v>
      </c>
      <c r="X67" s="227">
        <f t="shared" si="4"/>
        <v>0</v>
      </c>
      <c r="AB67" s="228" t="str">
        <f t="shared" si="5"/>
        <v>TinPT ATD Makmur Mandiri Jaya</v>
      </c>
    </row>
    <row r="68" spans="1:28" s="227" customFormat="1" ht="20.100000000000001" customHeight="1">
      <c r="A68" s="181" t="s">
        <v>766</v>
      </c>
      <c r="B68" s="182" t="s">
        <v>1099</v>
      </c>
      <c r="C68" s="186" t="s">
        <v>15303</v>
      </c>
      <c r="D68" s="230"/>
      <c r="E68" s="182" t="s">
        <v>1069</v>
      </c>
      <c r="F68" s="182" t="s">
        <v>766</v>
      </c>
      <c r="G68" s="182" t="str">
        <f ca="1">IF(C68=$X$4,IF(ISERROR($V68),"Enter smelter details","RMI"),IF(ISERROR($V68),"",OFFSET('Smelter Look-up'!$F$4,$V68-4,0)))</f>
        <v>RMI</v>
      </c>
      <c r="H68" s="183">
        <f ca="1">IF(ISERROR($V68),"",OFFSET('Smelter Look-up'!$G$4,$V68-4,0))</f>
        <v>0</v>
      </c>
      <c r="I68" s="184" t="str">
        <f ca="1">IF(ISERROR($V68),"",OFFSET('Smelter Look-up'!$H$4,$V68-4,0))</f>
        <v>Gejiu</v>
      </c>
      <c r="J68" s="184" t="str">
        <f ca="1">IF(ISERROR($V68),"",OFFSET('Smelter Look-up'!$I$4,$V68-4,0))</f>
        <v>Yunnan Sheng</v>
      </c>
      <c r="K68" s="224"/>
      <c r="L68" s="224"/>
      <c r="M68" s="224"/>
      <c r="N68" s="224"/>
      <c r="O68" s="224"/>
      <c r="P68" s="185"/>
      <c r="Q68" s="225"/>
      <c r="R68" s="182" t="str">
        <f ca="1">IF(ISERROR($V68),"",OFFSET('Smelter Look-up'!$C$4,$V68-4,0)&amp;"")</f>
        <v>Tin Smelting Branch of Yunnan Tin Co., Ltd.</v>
      </c>
      <c r="S68" s="181" t="str">
        <f t="shared" ca="1" si="3"/>
        <v>CN</v>
      </c>
      <c r="T68" s="181" t="str">
        <f ca="1">IF(B68="","",IF(ISERROR(MATCH($J68,SorP!$B$1:$B$6226,0)),"",INDIRECT("'SorP'!$A$"&amp;MATCH($S68&amp;$J68,SorP!C:C,0))))</f>
        <v>CN-YN</v>
      </c>
      <c r="U68" s="201"/>
      <c r="V68" s="226">
        <f>IF(C68="",NA(),IF(OR(C68="Smelter not listed",C68="Smelter not yet identified"),MATCH($B68&amp;$D68,'Smelter Look-up'!$J:$J,0),MATCH($B68&amp;$C68,'Smelter Look-up'!$J:$J,0)))</f>
        <v>524</v>
      </c>
      <c r="X68" s="227">
        <f t="shared" si="4"/>
        <v>0</v>
      </c>
      <c r="AB68" s="228" t="str">
        <f t="shared" si="5"/>
        <v>TinTin Smelting Branch of Yunnan Tin Co., Ltd.</v>
      </c>
    </row>
    <row r="69" spans="1:28" s="227" customFormat="1" ht="20.100000000000001" customHeight="1">
      <c r="A69" s="181" t="s">
        <v>764</v>
      </c>
      <c r="B69" s="182" t="s">
        <v>1099</v>
      </c>
      <c r="C69" s="186" t="s">
        <v>2484</v>
      </c>
      <c r="D69" s="230"/>
      <c r="E69" s="182" t="s">
        <v>1065</v>
      </c>
      <c r="F69" s="182" t="s">
        <v>764</v>
      </c>
      <c r="G69" s="182" t="str">
        <f ca="1">IF(C69=$X$4,IF(ISERROR($V69),"Enter smelter details","RMI"),IF(ISERROR($V69),"",OFFSET('Smelter Look-up'!$F$4,$V69-4,0)))</f>
        <v>RMI</v>
      </c>
      <c r="H69" s="183">
        <f ca="1">IF(ISERROR($V69),"",OFFSET('Smelter Look-up'!$G$4,$V69-4,0))</f>
        <v>0</v>
      </c>
      <c r="I69" s="184" t="str">
        <f ca="1">IF(ISERROR($V69),"",OFFSET('Smelter Look-up'!$H$4,$V69-4,0))</f>
        <v>Ariquemes</v>
      </c>
      <c r="J69" s="184" t="str">
        <f ca="1">IF(ISERROR($V69),"",OFFSET('Smelter Look-up'!$I$4,$V69-4,0))</f>
        <v>Rondônia</v>
      </c>
      <c r="K69" s="224"/>
      <c r="L69" s="224"/>
      <c r="M69" s="224"/>
      <c r="N69" s="224"/>
      <c r="O69" s="224"/>
      <c r="P69" s="185"/>
      <c r="Q69" s="225"/>
      <c r="R69" s="182" t="str">
        <f ca="1">IF(ISERROR($V69),"",OFFSET('Smelter Look-up'!$C$4,$V69-4,0)&amp;"")</f>
        <v>White Solder Metalurgia e Mineracao Ltda.</v>
      </c>
      <c r="S69" s="181" t="str">
        <f t="shared" ref="S69" ca="1" si="6">IF(B69="","",IF(ISERROR(MATCH($E69,CL,0)),"Unknown",INDIRECT("'C'!$A$"&amp;MATCH($E69,CL,0)+1)))</f>
        <v>BR</v>
      </c>
      <c r="T69" s="181" t="str">
        <f ca="1">IF(B69="","",IF(ISERROR(MATCH($J69,SorP!$B$1:$B$6226,0)),"",INDIRECT("'SorP'!$A$"&amp;MATCH($S69&amp;$J69,SorP!C:C,0))))</f>
        <v>BR-RO</v>
      </c>
      <c r="U69" s="201"/>
      <c r="V69" s="226">
        <f>IF(C69="",NA(),IF(OR(C69="Smelter not listed",C69="Smelter not yet identified"),MATCH($B69&amp;$D69,'Smelter Look-up'!$J:$J,0),MATCH($B69&amp;$C69,'Smelter Look-up'!$J:$J,0)))</f>
        <v>530</v>
      </c>
      <c r="X69" s="227">
        <f t="shared" ref="X69" si="7">IF(AND(C69="Smelter not listed",OR(LEN(D69)=0,LEN(E69)=0)),1,0)</f>
        <v>0</v>
      </c>
      <c r="AB69" s="228" t="str">
        <f t="shared" ref="AB69" si="8">B69&amp;C69</f>
        <v>TinWhite Solder Metalurgia e Mineracao Ltda.</v>
      </c>
    </row>
    <row r="70" spans="1:28" s="227" customFormat="1" ht="20.100000000000001" customHeight="1">
      <c r="A70" s="181" t="s">
        <v>763</v>
      </c>
      <c r="B70" s="182" t="s">
        <v>1099</v>
      </c>
      <c r="C70" s="186" t="s">
        <v>1000</v>
      </c>
      <c r="D70" s="230"/>
      <c r="E70" s="182" t="s">
        <v>859</v>
      </c>
      <c r="F70" s="182" t="s">
        <v>763</v>
      </c>
      <c r="G70" s="182" t="str">
        <f ca="1">IF(C70=$X$4,IF(ISERROR($V70),"Enter smelter details","RMI"),IF(ISERROR($V70),"",OFFSET('Smelter Look-up'!$F$4,$V70-4,0)))</f>
        <v>RMI</v>
      </c>
      <c r="H70" s="183">
        <f ca="1">IF(ISERROR($V70),"",OFFSET('Smelter Look-up'!$G$4,$V70-4,0))</f>
        <v>0</v>
      </c>
      <c r="I70" s="184" t="str">
        <f ca="1">IF(ISERROR($V70),"",OFFSET('Smelter Look-up'!$H$4,$V70-4,0))</f>
        <v>Amphur Muang</v>
      </c>
      <c r="J70" s="184" t="str">
        <f ca="1">IF(ISERROR($V70),"",OFFSET('Smelter Look-up'!$I$4,$V70-4,0))</f>
        <v>Phuket</v>
      </c>
      <c r="K70" s="224"/>
      <c r="L70" s="224"/>
      <c r="M70" s="224"/>
      <c r="N70" s="224"/>
      <c r="O70" s="224"/>
      <c r="P70" s="185"/>
      <c r="Q70" s="225"/>
      <c r="R70" s="182" t="str">
        <f ca="1">IF(ISERROR($V70),"",OFFSET('Smelter Look-up'!$C$4,$V70-4,0)&amp;"")</f>
        <v>Thaisarco</v>
      </c>
      <c r="S70" s="181" t="str">
        <f t="shared" ref="S70:S101" ca="1" si="9">IF(B70="","",IF(ISERROR(MATCH($E70,CL,0)),"Unknown",INDIRECT("'C'!$A$"&amp;MATCH($E70,CL,0)+1)))</f>
        <v>TH</v>
      </c>
      <c r="T70" s="181" t="str">
        <f ca="1">IF(B70="","",IF(ISERROR(MATCH($J70,SorP!$B$1:$B$6226,0)),"",INDIRECT("'SorP'!$A$"&amp;MATCH($S70&amp;$J70,SorP!C:C,0))))</f>
        <v>TH-83</v>
      </c>
      <c r="U70" s="201"/>
      <c r="V70" s="226">
        <f>IF(C70="",NA(),IF(OR(C70="Smelter not listed",C70="Smelter not yet identified"),MATCH($B70&amp;$D70,'Smelter Look-up'!$J:$J,0),MATCH($B70&amp;$C70,'Smelter Look-up'!$J:$J,0)))</f>
        <v>521</v>
      </c>
      <c r="X70" s="227">
        <f t="shared" ref="X70:X101" si="10">IF(AND(C70="Smelter not listed",OR(LEN(D70)=0,LEN(E70)=0)),1,0)</f>
        <v>0</v>
      </c>
      <c r="AB70" s="228" t="str">
        <f t="shared" ref="AB70:AB101" si="11">B70&amp;C70</f>
        <v>TinThaisarco</v>
      </c>
    </row>
    <row r="71" spans="1:28" s="227" customFormat="1" ht="20.100000000000001" customHeight="1">
      <c r="A71" s="181" t="s">
        <v>762</v>
      </c>
      <c r="B71" s="182" t="s">
        <v>1099</v>
      </c>
      <c r="C71" s="186" t="s">
        <v>761</v>
      </c>
      <c r="D71" s="230"/>
      <c r="E71" s="182" t="s">
        <v>2383</v>
      </c>
      <c r="F71" s="182" t="s">
        <v>762</v>
      </c>
      <c r="G71" s="182" t="str">
        <f ca="1">IF(C71=$X$4,IF(ISERROR($V71),"Enter smelter details","RMI"),IF(ISERROR($V71),"",OFFSET('Smelter Look-up'!$F$4,$V71-4,0)))</f>
        <v>RMI</v>
      </c>
      <c r="H71" s="183">
        <f ca="1">IF(ISERROR($V71),"",OFFSET('Smelter Look-up'!$G$4,$V71-4,0))</f>
        <v>0</v>
      </c>
      <c r="I71" s="184" t="str">
        <f ca="1">IF(ISERROR($V71),"",OFFSET('Smelter Look-up'!$H$4,$V71-4,0))</f>
        <v>Longtan Shiang Taoyuan</v>
      </c>
      <c r="J71" s="184" t="str">
        <f ca="1">IF(ISERROR($V71),"",OFFSET('Smelter Look-up'!$I$4,$V71-4,0))</f>
        <v>Taoyuan</v>
      </c>
      <c r="K71" s="224"/>
      <c r="L71" s="224"/>
      <c r="M71" s="224"/>
      <c r="N71" s="224"/>
      <c r="O71" s="224"/>
      <c r="P71" s="185"/>
      <c r="Q71" s="225"/>
      <c r="R71" s="182" t="str">
        <f ca="1">IF(ISERROR($V71),"",OFFSET('Smelter Look-up'!$C$4,$V71-4,0)&amp;"")</f>
        <v>Rui Da Hung</v>
      </c>
      <c r="S71" s="181" t="str">
        <f t="shared" ca="1" si="9"/>
        <v>TW</v>
      </c>
      <c r="T71" s="181" t="str">
        <f ca="1">IF(B71="","",IF(ISERROR(MATCH($J71,SorP!$B$1:$B$6226,0)),"",INDIRECT("'SorP'!$A$"&amp;MATCH($S71&amp;$J71,SorP!C:C,0))))</f>
        <v>TW-TAO</v>
      </c>
      <c r="U71" s="201"/>
      <c r="V71" s="226">
        <f>IF(C71="",NA(),IF(OR(C71="Smelter not listed",C71="Smelter not yet identified"),MATCH($B71&amp;$D71,'Smelter Look-up'!$J:$J,0),MATCH($B71&amp;$C71,'Smelter Look-up'!$J:$J,0)))</f>
        <v>515</v>
      </c>
      <c r="X71" s="227">
        <f t="shared" si="10"/>
        <v>0</v>
      </c>
      <c r="AB71" s="228" t="str">
        <f t="shared" si="11"/>
        <v>TinRui Da Hung</v>
      </c>
    </row>
    <row r="72" spans="1:28" s="227" customFormat="1" ht="20.100000000000001" customHeight="1">
      <c r="A72" s="181" t="s">
        <v>760</v>
      </c>
      <c r="B72" s="182" t="s">
        <v>1099</v>
      </c>
      <c r="C72" s="186" t="s">
        <v>13713</v>
      </c>
      <c r="D72" s="230"/>
      <c r="E72" s="182" t="s">
        <v>1074</v>
      </c>
      <c r="F72" s="182" t="s">
        <v>760</v>
      </c>
      <c r="G72" s="182" t="str">
        <f ca="1">IF(C72=$X$4,IF(ISERROR($V72),"Enter smelter details","RMI"),IF(ISERROR($V72),"",OFFSET('Smelter Look-up'!$F$4,$V72-4,0)))</f>
        <v>RMI</v>
      </c>
      <c r="H72" s="183">
        <f ca="1">IF(ISERROR($V72),"",OFFSET('Smelter Look-up'!$G$4,$V72-4,0))</f>
        <v>0</v>
      </c>
      <c r="I72" s="184" t="str">
        <f ca="1">IF(ISERROR($V72),"",OFFSET('Smelter Look-up'!$H$4,$V72-4,0))</f>
        <v>Mentok</v>
      </c>
      <c r="J72" s="184" t="str">
        <f ca="1">IF(ISERROR($V72),"",OFFSET('Smelter Look-up'!$I$4,$V72-4,0))</f>
        <v>Kepulauan Bangka Belitung</v>
      </c>
      <c r="K72" s="224"/>
      <c r="L72" s="224"/>
      <c r="M72" s="224"/>
      <c r="N72" s="224"/>
      <c r="O72" s="224"/>
      <c r="P72" s="185"/>
      <c r="Q72" s="225"/>
      <c r="R72" s="182" t="str">
        <f ca="1">IF(ISERROR($V72),"",OFFSET('Smelter Look-up'!$C$4,$V72-4,0)&amp;"")</f>
        <v>PT Timah Tbk Mentok</v>
      </c>
      <c r="S72" s="181" t="str">
        <f t="shared" ca="1" si="9"/>
        <v>ID</v>
      </c>
      <c r="T72" s="181" t="str">
        <f ca="1">IF(B72="","",IF(ISERROR(MATCH($J72,SorP!$B$1:$B$6226,0)),"",INDIRECT("'SorP'!$A$"&amp;MATCH($S72&amp;$J72,SorP!C:C,0))))</f>
        <v>ID-BB</v>
      </c>
      <c r="U72" s="201"/>
      <c r="V72" s="226">
        <f>IF(C72="",NA(),IF(OR(C72="Smelter not listed",C72="Smelter not yet identified"),MATCH($B72&amp;$D72,'Smelter Look-up'!$J:$J,0),MATCH($B72&amp;$C72,'Smelter Look-up'!$J:$J,0)))</f>
        <v>510</v>
      </c>
      <c r="X72" s="227">
        <f t="shared" si="10"/>
        <v>0</v>
      </c>
      <c r="AB72" s="228" t="str">
        <f t="shared" si="11"/>
        <v>TinPT Timah Tbk Mentok</v>
      </c>
    </row>
    <row r="73" spans="1:28" s="227" customFormat="1" ht="20.100000000000001" customHeight="1">
      <c r="A73" s="181" t="s">
        <v>777</v>
      </c>
      <c r="B73" s="182" t="s">
        <v>1099</v>
      </c>
      <c r="C73" s="186" t="s">
        <v>13714</v>
      </c>
      <c r="D73" s="230"/>
      <c r="E73" s="182" t="s">
        <v>1074</v>
      </c>
      <c r="F73" s="182" t="s">
        <v>777</v>
      </c>
      <c r="G73" s="182" t="str">
        <f ca="1">IF(C73=$X$4,IF(ISERROR($V73),"Enter smelter details","RMI"),IF(ISERROR($V73),"",OFFSET('Smelter Look-up'!$F$4,$V73-4,0)))</f>
        <v>RMI</v>
      </c>
      <c r="H73" s="183">
        <f ca="1">IF(ISERROR($V73),"",OFFSET('Smelter Look-up'!$G$4,$V73-4,0))</f>
        <v>0</v>
      </c>
      <c r="I73" s="184" t="str">
        <f ca="1">IF(ISERROR($V73),"",OFFSET('Smelter Look-up'!$H$4,$V73-4,0))</f>
        <v>Kundur</v>
      </c>
      <c r="J73" s="184" t="str">
        <f ca="1">IF(ISERROR($V73),"",OFFSET('Smelter Look-up'!$I$4,$V73-4,0))</f>
        <v>Riau</v>
      </c>
      <c r="K73" s="224"/>
      <c r="L73" s="224"/>
      <c r="M73" s="224"/>
      <c r="N73" s="224"/>
      <c r="O73" s="224"/>
      <c r="P73" s="185"/>
      <c r="Q73" s="225"/>
      <c r="R73" s="182" t="str">
        <f ca="1">IF(ISERROR($V73),"",OFFSET('Smelter Look-up'!$C$4,$V73-4,0)&amp;"")</f>
        <v>PT Timah Tbk Kundur</v>
      </c>
      <c r="S73" s="181" t="str">
        <f t="shared" ca="1" si="9"/>
        <v>ID</v>
      </c>
      <c r="T73" s="181" t="str">
        <f ca="1">IF(B73="","",IF(ISERROR(MATCH($J73,SorP!$B$1:$B$6226,0)),"",INDIRECT("'SorP'!$A$"&amp;MATCH($S73&amp;$J73,SorP!C:C,0))))</f>
        <v>ID-RI</v>
      </c>
      <c r="U73" s="201"/>
      <c r="V73" s="226">
        <f>IF(C73="",NA(),IF(OR(C73="Smelter not listed",C73="Smelter not yet identified"),MATCH($B73&amp;$D73,'Smelter Look-up'!$J:$J,0),MATCH($B73&amp;$C73,'Smelter Look-up'!$J:$J,0)))</f>
        <v>509</v>
      </c>
      <c r="X73" s="227">
        <f t="shared" si="10"/>
        <v>0</v>
      </c>
      <c r="AB73" s="228" t="str">
        <f t="shared" si="11"/>
        <v>TinPT Timah Tbk Kundur</v>
      </c>
    </row>
    <row r="74" spans="1:28" s="227" customFormat="1" ht="20.100000000000001" customHeight="1">
      <c r="A74" s="181" t="s">
        <v>15714</v>
      </c>
      <c r="B74" s="182" t="s">
        <v>1099</v>
      </c>
      <c r="C74" s="186" t="s">
        <v>15713</v>
      </c>
      <c r="D74" s="230"/>
      <c r="E74" s="182" t="s">
        <v>1074</v>
      </c>
      <c r="F74" s="182" t="s">
        <v>15714</v>
      </c>
      <c r="G74" s="182" t="str">
        <f ca="1">IF(C74=$X$4,IF(ISERROR($V74),"Enter smelter details","RMI"),IF(ISERROR($V74),"",OFFSET('Smelter Look-up'!$F$4,$V74-4,0)))</f>
        <v>RMI</v>
      </c>
      <c r="H74" s="183">
        <f ca="1">IF(ISERROR($V74),"",OFFSET('Smelter Look-up'!$G$4,$V74-4,0))</f>
        <v>0</v>
      </c>
      <c r="I74" s="184" t="str">
        <f ca="1">IF(ISERROR($V74),"",OFFSET('Smelter Look-up'!$H$4,$V74-4,0))</f>
        <v>Pangkal Pinang</v>
      </c>
      <c r="J74" s="184" t="str">
        <f ca="1">IF(ISERROR($V74),"",OFFSET('Smelter Look-up'!$I$4,$V74-4,0))</f>
        <v>Kepulauan Bangka Belitung</v>
      </c>
      <c r="K74" s="224"/>
      <c r="L74" s="224"/>
      <c r="M74" s="224"/>
      <c r="N74" s="224"/>
      <c r="O74" s="224"/>
      <c r="P74" s="185"/>
      <c r="Q74" s="225"/>
      <c r="R74" s="182" t="str">
        <f ca="1">IF(ISERROR($V74),"",OFFSET('Smelter Look-up'!$C$4,$V74-4,0)&amp;"")</f>
        <v>PT Prima Timah Utama</v>
      </c>
      <c r="S74" s="181" t="str">
        <f t="shared" ca="1" si="9"/>
        <v>ID</v>
      </c>
      <c r="T74" s="181" t="str">
        <f ca="1">IF(B74="","",IF(ISERROR(MATCH($J74,SorP!$B$1:$B$6226,0)),"",INDIRECT("'SorP'!$A$"&amp;MATCH($S74&amp;$J74,SorP!C:C,0))))</f>
        <v>ID-BB</v>
      </c>
      <c r="U74" s="201"/>
      <c r="V74" s="226">
        <f>IF(C74="",NA(),IF(OR(C74="Smelter not listed",C74="Smelter not yet identified"),MATCH($B74&amp;$D74,'Smelter Look-up'!$J:$J,0),MATCH($B74&amp;$C74,'Smelter Look-up'!$J:$J,0)))</f>
        <v>505</v>
      </c>
      <c r="X74" s="227">
        <f t="shared" si="10"/>
        <v>0</v>
      </c>
      <c r="AB74" s="228" t="str">
        <f t="shared" si="11"/>
        <v>TinPT Prima Timah Utama</v>
      </c>
    </row>
    <row r="75" spans="1:28" s="227" customFormat="1" ht="20.100000000000001" customHeight="1">
      <c r="A75" s="181" t="s">
        <v>759</v>
      </c>
      <c r="B75" s="182" t="s">
        <v>1099</v>
      </c>
      <c r="C75" s="186" t="s">
        <v>610</v>
      </c>
      <c r="D75" s="230"/>
      <c r="E75" s="182" t="s">
        <v>1074</v>
      </c>
      <c r="F75" s="182" t="s">
        <v>759</v>
      </c>
      <c r="G75" s="182" t="str">
        <f ca="1">IF(C75=$X$4,IF(ISERROR($V75),"Enter smelter details","RMI"),IF(ISERROR($V75),"",OFFSET('Smelter Look-up'!$F$4,$V75-4,0)))</f>
        <v>RMI</v>
      </c>
      <c r="H75" s="183">
        <f ca="1">IF(ISERROR($V75),"",OFFSET('Smelter Look-up'!$G$4,$V75-4,0))</f>
        <v>0</v>
      </c>
      <c r="I75" s="184" t="str">
        <f ca="1">IF(ISERROR($V75),"",OFFSET('Smelter Look-up'!$H$4,$V75-4,0))</f>
        <v>Sungailiat</v>
      </c>
      <c r="J75" s="184" t="str">
        <f ca="1">IF(ISERROR($V75),"",OFFSET('Smelter Look-up'!$I$4,$V75-4,0))</f>
        <v>Kepulauan Bangka Belitung</v>
      </c>
      <c r="K75" s="224"/>
      <c r="L75" s="224"/>
      <c r="M75" s="224"/>
      <c r="N75" s="224"/>
      <c r="O75" s="224"/>
      <c r="P75" s="185"/>
      <c r="Q75" s="225"/>
      <c r="R75" s="182" t="str">
        <f ca="1">IF(ISERROR($V75),"",OFFSET('Smelter Look-up'!$C$4,$V75-4,0)&amp;"")</f>
        <v>PT Mitra Stania Prima</v>
      </c>
      <c r="S75" s="181" t="str">
        <f t="shared" ca="1" si="9"/>
        <v>ID</v>
      </c>
      <c r="T75" s="181" t="str">
        <f ca="1">IF(B75="","",IF(ISERROR(MATCH($J75,SorP!$B$1:$B$6226,0)),"",INDIRECT("'SorP'!$A$"&amp;MATCH($S75&amp;$J75,SorP!C:C,0))))</f>
        <v>ID-BB</v>
      </c>
      <c r="U75" s="201"/>
      <c r="V75" s="226">
        <f>IF(C75="",NA(),IF(OR(C75="Smelter not listed",C75="Smelter not yet identified"),MATCH($B75&amp;$D75,'Smelter Look-up'!$J:$J,0),MATCH($B75&amp;$C75,'Smelter Look-up'!$J:$J,0)))</f>
        <v>502</v>
      </c>
      <c r="X75" s="227">
        <f t="shared" si="10"/>
        <v>0</v>
      </c>
      <c r="AB75" s="228" t="str">
        <f t="shared" si="11"/>
        <v>TinPT Mitra Stania Prima</v>
      </c>
    </row>
    <row r="76" spans="1:28" s="227" customFormat="1" ht="20.100000000000001" customHeight="1">
      <c r="A76" s="181" t="s">
        <v>758</v>
      </c>
      <c r="B76" s="182" t="s">
        <v>1099</v>
      </c>
      <c r="C76" s="186" t="s">
        <v>13715</v>
      </c>
      <c r="D76" s="230"/>
      <c r="E76" s="182" t="s">
        <v>2382</v>
      </c>
      <c r="F76" s="182" t="s">
        <v>758</v>
      </c>
      <c r="G76" s="182" t="str">
        <f ca="1">IF(C76=$X$4,IF(ISERROR($V76),"Enter smelter details","RMI"),IF(ISERROR($V76),"",OFFSET('Smelter Look-up'!$F$4,$V76-4,0)))</f>
        <v>RMI</v>
      </c>
      <c r="H76" s="183">
        <f ca="1">IF(ISERROR($V76),"",OFFSET('Smelter Look-up'!$G$4,$V76-4,0))</f>
        <v>0</v>
      </c>
      <c r="I76" s="184" t="str">
        <f ca="1">IF(ISERROR($V76),"",OFFSET('Smelter Look-up'!$H$4,$V76-4,0))</f>
        <v>Oruro</v>
      </c>
      <c r="J76" s="184" t="str">
        <f ca="1">IF(ISERROR($V76),"",OFFSET('Smelter Look-up'!$I$4,$V76-4,0))</f>
        <v>Oruro</v>
      </c>
      <c r="K76" s="224"/>
      <c r="L76" s="224"/>
      <c r="M76" s="224"/>
      <c r="N76" s="224"/>
      <c r="O76" s="224"/>
      <c r="P76" s="185"/>
      <c r="Q76" s="225"/>
      <c r="R76" s="182" t="str">
        <f ca="1">IF(ISERROR($V76),"",OFFSET('Smelter Look-up'!$C$4,$V76-4,0)&amp;"")</f>
        <v>Operaciones Metalurgicas S.A.</v>
      </c>
      <c r="S76" s="181" t="str">
        <f t="shared" ca="1" si="9"/>
        <v>BO</v>
      </c>
      <c r="T76" s="181" t="str">
        <f ca="1">IF(B76="","",IF(ISERROR(MATCH($J76,SorP!$B$1:$B$6226,0)),"",INDIRECT("'SorP'!$A$"&amp;MATCH($S76&amp;$J76,SorP!C:C,0))))</f>
        <v>BO-O</v>
      </c>
      <c r="U76" s="201"/>
      <c r="V76" s="226">
        <f>IF(C76="",NA(),IF(OR(C76="Smelter not listed",C76="Smelter not yet identified"),MATCH($B76&amp;$D76,'Smelter Look-up'!$J:$J,0),MATCH($B76&amp;$C76,'Smelter Look-up'!$J:$J,0)))</f>
        <v>493</v>
      </c>
      <c r="X76" s="227">
        <f t="shared" si="10"/>
        <v>0</v>
      </c>
      <c r="AB76" s="228" t="str">
        <f t="shared" si="11"/>
        <v>TinOperaciones Metalurgicas S.A.</v>
      </c>
    </row>
    <row r="77" spans="1:28" s="227" customFormat="1" ht="20.100000000000001" customHeight="1">
      <c r="A77" s="181" t="s">
        <v>757</v>
      </c>
      <c r="B77" s="182" t="s">
        <v>1099</v>
      </c>
      <c r="C77" s="186" t="s">
        <v>756</v>
      </c>
      <c r="D77" s="230"/>
      <c r="E77" s="182" t="s">
        <v>859</v>
      </c>
      <c r="F77" s="182" t="s">
        <v>757</v>
      </c>
      <c r="G77" s="182" t="str">
        <f ca="1">IF(C77=$X$4,IF(ISERROR($V77),"Enter smelter details","RMI"),IF(ISERROR($V77),"",OFFSET('Smelter Look-up'!$F$4,$V77-4,0)))</f>
        <v>RMI</v>
      </c>
      <c r="H77" s="183">
        <f ca="1">IF(ISERROR($V77),"",OFFSET('Smelter Look-up'!$G$4,$V77-4,0))</f>
        <v>0</v>
      </c>
      <c r="I77" s="184" t="str">
        <f ca="1">IF(ISERROR($V77),"",OFFSET('Smelter Look-up'!$H$4,$V77-4,0))</f>
        <v>Nongkham Sriracha</v>
      </c>
      <c r="J77" s="184" t="str">
        <f ca="1">IF(ISERROR($V77),"",OFFSET('Smelter Look-up'!$I$4,$V77-4,0))</f>
        <v>Chon Buri</v>
      </c>
      <c r="K77" s="224"/>
      <c r="L77" s="224"/>
      <c r="M77" s="224"/>
      <c r="N77" s="224"/>
      <c r="O77" s="224"/>
      <c r="P77" s="185"/>
      <c r="Q77" s="225"/>
      <c r="R77" s="182" t="str">
        <f ca="1">IF(ISERROR($V77),"",OFFSET('Smelter Look-up'!$C$4,$V77-4,0)&amp;"")</f>
        <v>O.M. Manufacturing (Thailand) Co., Ltd.</v>
      </c>
      <c r="S77" s="181" t="str">
        <f t="shared" ca="1" si="9"/>
        <v>TH</v>
      </c>
      <c r="T77" s="181" t="str">
        <f ca="1">IF(B77="","",IF(ISERROR(MATCH($J77,SorP!$B$1:$B$6226,0)),"",INDIRECT("'SorP'!$A$"&amp;MATCH($S77&amp;$J77,SorP!C:C,0))))</f>
        <v>TH-20</v>
      </c>
      <c r="U77" s="201"/>
      <c r="V77" s="226">
        <f>IF(C77="",NA(),IF(OR(C77="Smelter not listed",C77="Smelter not yet identified"),MATCH($B77&amp;$D77,'Smelter Look-up'!$J:$J,0),MATCH($B77&amp;$C77,'Smelter Look-up'!$J:$J,0)))</f>
        <v>490</v>
      </c>
      <c r="X77" s="227">
        <f t="shared" si="10"/>
        <v>0</v>
      </c>
      <c r="AB77" s="228" t="str">
        <f t="shared" si="11"/>
        <v>TinO.M. Manufacturing (Thailand) Co., Ltd.</v>
      </c>
    </row>
    <row r="78" spans="1:28" s="227" customFormat="1" ht="20.100000000000001" customHeight="1">
      <c r="A78" s="181" t="s">
        <v>755</v>
      </c>
      <c r="B78" s="182" t="s">
        <v>1099</v>
      </c>
      <c r="C78" s="186" t="s">
        <v>1131</v>
      </c>
      <c r="D78" s="230"/>
      <c r="E78" s="182" t="s">
        <v>1077</v>
      </c>
      <c r="F78" s="182" t="s">
        <v>755</v>
      </c>
      <c r="G78" s="182" t="str">
        <f ca="1">IF(C78=$X$4,IF(ISERROR($V78),"Enter smelter details","RMI"),IF(ISERROR($V78),"",OFFSET('Smelter Look-up'!$F$4,$V78-4,0)))</f>
        <v>RMI</v>
      </c>
      <c r="H78" s="183">
        <f ca="1">IF(ISERROR($V78),"",OFFSET('Smelter Look-up'!$G$4,$V78-4,0))</f>
        <v>0</v>
      </c>
      <c r="I78" s="184" t="str">
        <f ca="1">IF(ISERROR($V78),"",OFFSET('Smelter Look-up'!$H$4,$V78-4,0))</f>
        <v>Asago</v>
      </c>
      <c r="J78" s="184" t="str">
        <f ca="1">IF(ISERROR($V78),"",OFFSET('Smelter Look-up'!$I$4,$V78-4,0))</f>
        <v>Hyôgo</v>
      </c>
      <c r="K78" s="224"/>
      <c r="L78" s="224"/>
      <c r="M78" s="224"/>
      <c r="N78" s="224"/>
      <c r="O78" s="224"/>
      <c r="P78" s="185"/>
      <c r="Q78" s="225"/>
      <c r="R78" s="182" t="str">
        <f ca="1">IF(ISERROR($V78),"",OFFSET('Smelter Look-up'!$C$4,$V78-4,0)&amp;"")</f>
        <v>Mitsubishi Materials Corporation</v>
      </c>
      <c r="S78" s="181" t="str">
        <f t="shared" ca="1" si="9"/>
        <v>JP</v>
      </c>
      <c r="T78" s="181" t="str">
        <f ca="1">IF(B78="","",IF(ISERROR(MATCH($J78,SorP!$B$1:$B$6226,0)),"",INDIRECT("'SorP'!$A$"&amp;MATCH($S78&amp;$J78,SorP!C:C,0))))</f>
        <v>JP-28</v>
      </c>
      <c r="U78" s="201"/>
      <c r="V78" s="226">
        <f>IF(C78="",NA(),IF(OR(C78="Smelter not listed",C78="Smelter not yet identified"),MATCH($B78&amp;$D78,'Smelter Look-up'!$J:$J,0),MATCH($B78&amp;$C78,'Smelter Look-up'!$J:$J,0)))</f>
        <v>482</v>
      </c>
      <c r="X78" s="227">
        <f t="shared" si="10"/>
        <v>0</v>
      </c>
      <c r="AB78" s="228" t="str">
        <f t="shared" si="11"/>
        <v>TinMitsubishi Materials Corporation</v>
      </c>
    </row>
    <row r="79" spans="1:28" s="227" customFormat="1" ht="20.100000000000001" customHeight="1">
      <c r="A79" s="181" t="s">
        <v>754</v>
      </c>
      <c r="B79" s="182" t="s">
        <v>1099</v>
      </c>
      <c r="C79" s="186" t="s">
        <v>1003</v>
      </c>
      <c r="D79" s="230"/>
      <c r="E79" s="182" t="s">
        <v>851</v>
      </c>
      <c r="F79" s="182" t="s">
        <v>754</v>
      </c>
      <c r="G79" s="182" t="str">
        <f ca="1">IF(C79=$X$4,IF(ISERROR($V79),"Enter smelter details","RMI"),IF(ISERROR($V79),"",OFFSET('Smelter Look-up'!$F$4,$V79-4,0)))</f>
        <v>RMI</v>
      </c>
      <c r="H79" s="183">
        <f ca="1">IF(ISERROR($V79),"",OFFSET('Smelter Look-up'!$G$4,$V79-4,0))</f>
        <v>0</v>
      </c>
      <c r="I79" s="184" t="str">
        <f ca="1">IF(ISERROR($V79),"",OFFSET('Smelter Look-up'!$H$4,$V79-4,0))</f>
        <v>Paracas</v>
      </c>
      <c r="J79" s="184" t="str">
        <f ca="1">IF(ISERROR($V79),"",OFFSET('Smelter Look-up'!$I$4,$V79-4,0))</f>
        <v>Ika</v>
      </c>
      <c r="K79" s="224"/>
      <c r="L79" s="224"/>
      <c r="M79" s="224"/>
      <c r="N79" s="224"/>
      <c r="O79" s="224"/>
      <c r="P79" s="185"/>
      <c r="Q79" s="225"/>
      <c r="R79" s="182" t="str">
        <f ca="1">IF(ISERROR($V79),"",OFFSET('Smelter Look-up'!$C$4,$V79-4,0)&amp;"")</f>
        <v>Minsur</v>
      </c>
      <c r="S79" s="181" t="str">
        <f t="shared" ca="1" si="9"/>
        <v>PE</v>
      </c>
      <c r="T79" s="181" t="str">
        <f ca="1">IF(B79="","",IF(ISERROR(MATCH($J79,SorP!$B$1:$B$6226,0)),"",INDIRECT("'SorP'!$A$"&amp;MATCH($S79&amp;$J79,SorP!C:C,0))))</f>
        <v>PE-ICA</v>
      </c>
      <c r="U79" s="201"/>
      <c r="V79" s="226">
        <f>IF(C79="",NA(),IF(OR(C79="Smelter not listed",C79="Smelter not yet identified"),MATCH($B79&amp;$D79,'Smelter Look-up'!$J:$J,0),MATCH($B79&amp;$C79,'Smelter Look-up'!$J:$J,0)))</f>
        <v>481</v>
      </c>
      <c r="X79" s="227">
        <f t="shared" si="10"/>
        <v>0</v>
      </c>
      <c r="AB79" s="228" t="str">
        <f t="shared" si="11"/>
        <v>TinMinsur</v>
      </c>
    </row>
    <row r="80" spans="1:28" s="227" customFormat="1" ht="20.100000000000001" customHeight="1">
      <c r="A80" s="181" t="s">
        <v>753</v>
      </c>
      <c r="B80" s="182" t="s">
        <v>1099</v>
      </c>
      <c r="C80" s="186" t="s">
        <v>12377</v>
      </c>
      <c r="D80" s="230"/>
      <c r="E80" s="182" t="s">
        <v>1065</v>
      </c>
      <c r="F80" s="182" t="s">
        <v>753</v>
      </c>
      <c r="G80" s="182" t="str">
        <f ca="1">IF(C80=$X$4,IF(ISERROR($V80),"Enter smelter details","RMI"),IF(ISERROR($V80),"",OFFSET('Smelter Look-up'!$F$4,$V80-4,0)))</f>
        <v>RMI</v>
      </c>
      <c r="H80" s="183">
        <f ca="1">IF(ISERROR($V80),"",OFFSET('Smelter Look-up'!$G$4,$V80-4,0))</f>
        <v>0</v>
      </c>
      <c r="I80" s="184" t="str">
        <f ca="1">IF(ISERROR($V80),"",OFFSET('Smelter Look-up'!$H$4,$V80-4,0))</f>
        <v>Pirapora de Bom Jesus</v>
      </c>
      <c r="J80" s="184" t="str">
        <f ca="1">IF(ISERROR($V80),"",OFFSET('Smelter Look-up'!$I$4,$V80-4,0))</f>
        <v>São Paulo</v>
      </c>
      <c r="K80" s="224"/>
      <c r="L80" s="224"/>
      <c r="M80" s="224"/>
      <c r="N80" s="224"/>
      <c r="O80" s="224"/>
      <c r="P80" s="185"/>
      <c r="Q80" s="225"/>
      <c r="R80" s="182" t="str">
        <f ca="1">IF(ISERROR($V80),"",OFFSET('Smelter Look-up'!$C$4,$V80-4,0)&amp;"")</f>
        <v>Mineracao Taboca S.A.</v>
      </c>
      <c r="S80" s="181" t="str">
        <f t="shared" ca="1" si="9"/>
        <v>BR</v>
      </c>
      <c r="T80" s="181" t="str">
        <f ca="1">IF(B80="","",IF(ISERROR(MATCH($J80,SorP!$B$1:$B$6226,0)),"",INDIRECT("'SorP'!$A$"&amp;MATCH($S80&amp;$J80,SorP!C:C,0))))</f>
        <v>BR-SP</v>
      </c>
      <c r="U80" s="201"/>
      <c r="V80" s="226">
        <f>IF(C80="",NA(),IF(OR(C80="Smelter not listed",C80="Smelter not yet identified"),MATCH($B80&amp;$D80,'Smelter Look-up'!$J:$J,0),MATCH($B80&amp;$C80,'Smelter Look-up'!$J:$J,0)))</f>
        <v>476</v>
      </c>
      <c r="X80" s="227">
        <f t="shared" si="10"/>
        <v>0</v>
      </c>
      <c r="AB80" s="228" t="str">
        <f t="shared" si="11"/>
        <v>TinMineracao Taboca S.A.</v>
      </c>
    </row>
    <row r="81" spans="1:28" s="227" customFormat="1" ht="20.100000000000001" customHeight="1">
      <c r="A81" s="181" t="s">
        <v>1740</v>
      </c>
      <c r="B81" s="182" t="s">
        <v>1099</v>
      </c>
      <c r="C81" s="186" t="s">
        <v>2104</v>
      </c>
      <c r="D81" s="230"/>
      <c r="E81" s="182" t="s">
        <v>2384</v>
      </c>
      <c r="F81" s="182" t="s">
        <v>1740</v>
      </c>
      <c r="G81" s="182" t="str">
        <f ca="1">IF(C81=$X$4,IF(ISERROR($V81),"Enter smelter details","RMI"),IF(ISERROR($V81),"",OFFSET('Smelter Look-up'!$F$4,$V81-4,0)))</f>
        <v>RMI</v>
      </c>
      <c r="H81" s="183">
        <f ca="1">IF(ISERROR($V81),"",OFFSET('Smelter Look-up'!$G$4,$V81-4,0))</f>
        <v>0</v>
      </c>
      <c r="I81" s="184" t="str">
        <f ca="1">IF(ISERROR($V81),"",OFFSET('Smelter Look-up'!$H$4,$V81-4,0))</f>
        <v>Twinsburg</v>
      </c>
      <c r="J81" s="184" t="str">
        <f ca="1">IF(ISERROR($V81),"",OFFSET('Smelter Look-up'!$I$4,$V81-4,0))</f>
        <v>Ohio</v>
      </c>
      <c r="K81" s="224"/>
      <c r="L81" s="224"/>
      <c r="M81" s="224"/>
      <c r="N81" s="224"/>
      <c r="O81" s="224"/>
      <c r="P81" s="185"/>
      <c r="Q81" s="225"/>
      <c r="R81" s="182" t="str">
        <f ca="1">IF(ISERROR($V81),"",OFFSET('Smelter Look-up'!$C$4,$V81-4,0)&amp;"")</f>
        <v>Metallic Resources, Inc.</v>
      </c>
      <c r="S81" s="181" t="str">
        <f t="shared" ca="1" si="9"/>
        <v>US</v>
      </c>
      <c r="T81" s="181" t="str">
        <f ca="1">IF(B81="","",IF(ISERROR(MATCH($J81,SorP!$B$1:$B$6226,0)),"",INDIRECT("'SorP'!$A$"&amp;MATCH($S81&amp;$J81,SorP!C:C,0))))</f>
        <v>US-OH</v>
      </c>
      <c r="U81" s="201"/>
      <c r="V81" s="226">
        <f>IF(C81="",NA(),IF(OR(C81="Smelter not listed",C81="Smelter not yet identified"),MATCH($B81&amp;$D81,'Smelter Look-up'!$J:$J,0),MATCH($B81&amp;$C81,'Smelter Look-up'!$J:$J,0)))</f>
        <v>473</v>
      </c>
      <c r="X81" s="227">
        <f t="shared" si="10"/>
        <v>0</v>
      </c>
      <c r="AB81" s="228" t="str">
        <f t="shared" si="11"/>
        <v>TinMetallic Resources, Inc.</v>
      </c>
    </row>
    <row r="82" spans="1:28" s="227" customFormat="1" ht="20.100000000000001" customHeight="1">
      <c r="A82" s="181" t="s">
        <v>752</v>
      </c>
      <c r="B82" s="182" t="s">
        <v>1099</v>
      </c>
      <c r="C82" s="186" t="s">
        <v>793</v>
      </c>
      <c r="D82" s="230"/>
      <c r="E82" s="182" t="s">
        <v>1084</v>
      </c>
      <c r="F82" s="182" t="s">
        <v>752</v>
      </c>
      <c r="G82" s="182" t="str">
        <f ca="1">IF(C82=$X$4,IF(ISERROR($V82),"Enter smelter details","RMI"),IF(ISERROR($V82),"",OFFSET('Smelter Look-up'!$F$4,$V82-4,0)))</f>
        <v>RMI</v>
      </c>
      <c r="H82" s="183">
        <f ca="1">IF(ISERROR($V82),"",OFFSET('Smelter Look-up'!$G$4,$V82-4,0))</f>
        <v>0</v>
      </c>
      <c r="I82" s="184" t="str">
        <f ca="1">IF(ISERROR($V82),"",OFFSET('Smelter Look-up'!$H$4,$V82-4,0))</f>
        <v>Butterworth</v>
      </c>
      <c r="J82" s="184" t="str">
        <f ca="1">IF(ISERROR($V82),"",OFFSET('Smelter Look-up'!$I$4,$V82-4,0))</f>
        <v>Pulau Pinang</v>
      </c>
      <c r="K82" s="224"/>
      <c r="L82" s="224"/>
      <c r="M82" s="224"/>
      <c r="N82" s="224"/>
      <c r="O82" s="224"/>
      <c r="P82" s="185"/>
      <c r="Q82" s="225"/>
      <c r="R82" s="182" t="str">
        <f ca="1">IF(ISERROR($V82),"",OFFSET('Smelter Look-up'!$C$4,$V82-4,0)&amp;"")</f>
        <v>Malaysia Smelting Corporation (MSC)</v>
      </c>
      <c r="S82" s="181" t="str">
        <f t="shared" ca="1" si="9"/>
        <v>MY</v>
      </c>
      <c r="T82" s="181" t="str">
        <f ca="1">IF(B82="","",IF(ISERROR(MATCH($J82,SorP!$B$1:$B$6226,0)),"",INDIRECT("'SorP'!$A$"&amp;MATCH($S82&amp;$J82,SorP!C:C,0))))</f>
        <v>MY-07</v>
      </c>
      <c r="U82" s="201"/>
      <c r="V82" s="226">
        <f>IF(C82="",NA(),IF(OR(C82="Smelter not listed",C82="Smelter not yet identified"),MATCH($B82&amp;$D82,'Smelter Look-up'!$J:$J,0),MATCH($B82&amp;$C82,'Smelter Look-up'!$J:$J,0)))</f>
        <v>468</v>
      </c>
      <c r="X82" s="227">
        <f t="shared" si="10"/>
        <v>0</v>
      </c>
      <c r="AB82" s="228" t="str">
        <f t="shared" si="11"/>
        <v>TinMalaysia Smelting Corporation (MSC)</v>
      </c>
    </row>
    <row r="83" spans="1:28" s="227" customFormat="1" ht="20.100000000000001" customHeight="1">
      <c r="A83" s="181" t="s">
        <v>751</v>
      </c>
      <c r="B83" s="182" t="s">
        <v>1099</v>
      </c>
      <c r="C83" s="186" t="s">
        <v>1293</v>
      </c>
      <c r="D83" s="230"/>
      <c r="E83" s="182" t="s">
        <v>1069</v>
      </c>
      <c r="F83" s="182" t="s">
        <v>751</v>
      </c>
      <c r="G83" s="182" t="str">
        <f ca="1">IF(C83=$X$4,IF(ISERROR($V83),"Enter smelter details","RMI"),IF(ISERROR($V83),"",OFFSET('Smelter Look-up'!$F$4,$V83-4,0)))</f>
        <v>RMI</v>
      </c>
      <c r="H83" s="183">
        <f ca="1">IF(ISERROR($V83),"",OFFSET('Smelter Look-up'!$G$4,$V83-4,0))</f>
        <v>0</v>
      </c>
      <c r="I83" s="184" t="str">
        <f ca="1">IF(ISERROR($V83),"",OFFSET('Smelter Look-up'!$H$4,$V83-4,0))</f>
        <v>Laibin</v>
      </c>
      <c r="J83" s="184" t="str">
        <f ca="1">IF(ISERROR($V83),"",OFFSET('Smelter Look-up'!$I$4,$V83-4,0))</f>
        <v>Guangxi Zhuangzu Zizhiqu</v>
      </c>
      <c r="K83" s="224"/>
      <c r="L83" s="224"/>
      <c r="M83" s="224"/>
      <c r="N83" s="224"/>
      <c r="O83" s="224"/>
      <c r="P83" s="185"/>
      <c r="Q83" s="225"/>
      <c r="R83" s="182" t="str">
        <f ca="1">IF(ISERROR($V83),"",OFFSET('Smelter Look-up'!$C$4,$V83-4,0)&amp;"")</f>
        <v>China Tin Group Co., Ltd.</v>
      </c>
      <c r="S83" s="181" t="str">
        <f t="shared" ca="1" si="9"/>
        <v>CN</v>
      </c>
      <c r="T83" s="181" t="str">
        <f ca="1">IF(B83="","",IF(ISERROR(MATCH($J83,SorP!$B$1:$B$6226,0)),"",INDIRECT("'SorP'!$A$"&amp;MATCH($S83&amp;$J83,SorP!C:C,0))))</f>
        <v>CN-GX</v>
      </c>
      <c r="U83" s="201"/>
      <c r="V83" s="226">
        <f>IF(C83="",NA(),IF(OR(C83="Smelter not listed",C83="Smelter not yet identified"),MATCH($B83&amp;$D83,'Smelter Look-up'!$J:$J,0),MATCH($B83&amp;$C83,'Smelter Look-up'!$J:$J,0)))</f>
        <v>411</v>
      </c>
      <c r="X83" s="227">
        <f t="shared" si="10"/>
        <v>0</v>
      </c>
      <c r="AB83" s="228" t="str">
        <f t="shared" si="11"/>
        <v>TinChina Tin Group Co., Ltd.</v>
      </c>
    </row>
    <row r="84" spans="1:28" s="227" customFormat="1" ht="20.100000000000001" customHeight="1">
      <c r="A84" s="181" t="s">
        <v>748</v>
      </c>
      <c r="B84" s="182" t="s">
        <v>1099</v>
      </c>
      <c r="C84" s="186" t="s">
        <v>2099</v>
      </c>
      <c r="D84" s="230"/>
      <c r="E84" s="182" t="s">
        <v>1069</v>
      </c>
      <c r="F84" s="182" t="s">
        <v>748</v>
      </c>
      <c r="G84" s="182" t="str">
        <f ca="1">IF(C84=$X$4,IF(ISERROR($V84),"Enter smelter details","RMI"),IF(ISERROR($V84),"",OFFSET('Smelter Look-up'!$F$4,$V84-4,0)))</f>
        <v>RMI</v>
      </c>
      <c r="H84" s="183">
        <f ca="1">IF(ISERROR($V84),"",OFFSET('Smelter Look-up'!$G$4,$V84-4,0))</f>
        <v>0</v>
      </c>
      <c r="I84" s="184" t="str">
        <f ca="1">IF(ISERROR($V84),"",OFFSET('Smelter Look-up'!$H$4,$V84-4,0))</f>
        <v>Gejiu</v>
      </c>
      <c r="J84" s="184" t="str">
        <f ca="1">IF(ISERROR($V84),"",OFFSET('Smelter Look-up'!$I$4,$V84-4,0))</f>
        <v>Yunnan Sheng</v>
      </c>
      <c r="K84" s="224"/>
      <c r="L84" s="224"/>
      <c r="M84" s="224"/>
      <c r="N84" s="224"/>
      <c r="O84" s="224"/>
      <c r="P84" s="185"/>
      <c r="Q84" s="225"/>
      <c r="R84" s="182" t="str">
        <f ca="1">IF(ISERROR($V84),"",OFFSET('Smelter Look-up'!$C$4,$V84-4,0)&amp;"")</f>
        <v>Gejiu Non-Ferrous Metal Processing Co., Ltd.</v>
      </c>
      <c r="S84" s="181" t="str">
        <f t="shared" ca="1" si="9"/>
        <v>CN</v>
      </c>
      <c r="T84" s="181" t="str">
        <f ca="1">IF(B84="","",IF(ISERROR(MATCH($J84,SorP!$B$1:$B$6226,0)),"",INDIRECT("'SorP'!$A$"&amp;MATCH($S84&amp;$J84,SorP!C:C,0))))</f>
        <v>CN-YN</v>
      </c>
      <c r="U84" s="201"/>
      <c r="V84" s="226">
        <f>IF(C84="",NA(),IF(OR(C84="Smelter not listed",C84="Smelter not yet identified"),MATCH($B84&amp;$D84,'Smelter Look-up'!$J:$J,0),MATCH($B84&amp;$C84,'Smelter Look-up'!$J:$J,0)))</f>
        <v>443</v>
      </c>
      <c r="X84" s="227">
        <f t="shared" si="10"/>
        <v>0</v>
      </c>
      <c r="AB84" s="228" t="str">
        <f t="shared" si="11"/>
        <v>TinGejiu Non-Ferrous Metal Processing Co., Ltd.</v>
      </c>
    </row>
    <row r="85" spans="1:28" s="227" customFormat="1" ht="20.100000000000001" customHeight="1">
      <c r="A85" s="181" t="s">
        <v>747</v>
      </c>
      <c r="B85" s="182" t="s">
        <v>1099</v>
      </c>
      <c r="C85" s="186" t="s">
        <v>788</v>
      </c>
      <c r="D85" s="230"/>
      <c r="E85" s="182" t="s">
        <v>853</v>
      </c>
      <c r="F85" s="182" t="s">
        <v>747</v>
      </c>
      <c r="G85" s="182" t="str">
        <f ca="1">IF(C85=$X$4,IF(ISERROR($V85),"Enter smelter details","RMI"),IF(ISERROR($V85),"",OFFSET('Smelter Look-up'!$F$4,$V85-4,0)))</f>
        <v>RMI</v>
      </c>
      <c r="H85" s="183">
        <f ca="1">IF(ISERROR($V85),"",OFFSET('Smelter Look-up'!$G$4,$V85-4,0))</f>
        <v>0</v>
      </c>
      <c r="I85" s="184" t="str">
        <f ca="1">IF(ISERROR($V85),"",OFFSET('Smelter Look-up'!$H$4,$V85-4,0))</f>
        <v>Chmielów</v>
      </c>
      <c r="J85" s="184" t="str">
        <f ca="1">IF(ISERROR($V85),"",OFFSET('Smelter Look-up'!$I$4,$V85-4,0))</f>
        <v>Podkarpackie</v>
      </c>
      <c r="K85" s="224"/>
      <c r="L85" s="224"/>
      <c r="M85" s="224"/>
      <c r="N85" s="224"/>
      <c r="O85" s="224"/>
      <c r="P85" s="185"/>
      <c r="Q85" s="225"/>
      <c r="R85" s="182" t="str">
        <f ca="1">IF(ISERROR($V85),"",OFFSET('Smelter Look-up'!$C$4,$V85-4,0)&amp;"")</f>
        <v>Fenix Metals</v>
      </c>
      <c r="S85" s="181" t="str">
        <f t="shared" ca="1" si="9"/>
        <v>PL</v>
      </c>
      <c r="T85" s="181" t="str">
        <f ca="1">IF(B85="","",IF(ISERROR(MATCH($J85,SorP!$B$1:$B$6226,0)),"",INDIRECT("'SorP'!$A$"&amp;MATCH($S85&amp;$J85,SorP!C:C,0))))</f>
        <v>PL-18</v>
      </c>
      <c r="U85" s="201"/>
      <c r="V85" s="226">
        <f>IF(C85="",NA(),IF(OR(C85="Smelter not listed",C85="Smelter not yet identified"),MATCH($B85&amp;$D85,'Smelter Look-up'!$J:$J,0),MATCH($B85&amp;$C85,'Smelter Look-up'!$J:$J,0)))</f>
        <v>437</v>
      </c>
      <c r="X85" s="227">
        <f t="shared" si="10"/>
        <v>0</v>
      </c>
      <c r="AB85" s="228" t="str">
        <f t="shared" si="11"/>
        <v>TinFenix Metals</v>
      </c>
    </row>
    <row r="86" spans="1:28" s="227" customFormat="1" ht="20.100000000000001" customHeight="1">
      <c r="A86" s="181" t="s">
        <v>745</v>
      </c>
      <c r="B86" s="182" t="s">
        <v>1099</v>
      </c>
      <c r="C86" s="186" t="s">
        <v>814</v>
      </c>
      <c r="D86" s="230"/>
      <c r="E86" s="182" t="s">
        <v>2382</v>
      </c>
      <c r="F86" s="182" t="s">
        <v>745</v>
      </c>
      <c r="G86" s="182" t="str">
        <f ca="1">IF(C86=$X$4,IF(ISERROR($V86),"Enter smelter details","RMI"),IF(ISERROR($V86),"",OFFSET('Smelter Look-up'!$F$4,$V86-4,0)))</f>
        <v>RMI</v>
      </c>
      <c r="H86" s="183">
        <f ca="1">IF(ISERROR($V86),"",OFFSET('Smelter Look-up'!$G$4,$V86-4,0))</f>
        <v>0</v>
      </c>
      <c r="I86" s="184" t="str">
        <f ca="1">IF(ISERROR($V86),"",OFFSET('Smelter Look-up'!$H$4,$V86-4,0))</f>
        <v>Oruro</v>
      </c>
      <c r="J86" s="184" t="str">
        <f ca="1">IF(ISERROR($V86),"",OFFSET('Smelter Look-up'!$I$4,$V86-4,0))</f>
        <v>Oruro</v>
      </c>
      <c r="K86" s="224"/>
      <c r="L86" s="224"/>
      <c r="M86" s="224"/>
      <c r="N86" s="224"/>
      <c r="O86" s="224"/>
      <c r="P86" s="185"/>
      <c r="Q86" s="225"/>
      <c r="R86" s="182" t="str">
        <f ca="1">IF(ISERROR($V86),"",OFFSET('Smelter Look-up'!$C$4,$V86-4,0)&amp;"")</f>
        <v>EM Vinto</v>
      </c>
      <c r="S86" s="181" t="str">
        <f t="shared" ca="1" si="9"/>
        <v>BO</v>
      </c>
      <c r="T86" s="181" t="str">
        <f ca="1">IF(B86="","",IF(ISERROR(MATCH($J86,SorP!$B$1:$B$6226,0)),"",INDIRECT("'SorP'!$A$"&amp;MATCH($S86&amp;$J86,SorP!C:C,0))))</f>
        <v>BO-O</v>
      </c>
      <c r="U86" s="201"/>
      <c r="V86" s="226">
        <f>IF(C86="",NA(),IF(OR(C86="Smelter not listed",C86="Smelter not yet identified"),MATCH($B86&amp;$D86,'Smelter Look-up'!$J:$J,0),MATCH($B86&amp;$C86,'Smelter Look-up'!$J:$J,0)))</f>
        <v>428</v>
      </c>
      <c r="X86" s="227">
        <f t="shared" si="10"/>
        <v>0</v>
      </c>
      <c r="AB86" s="228" t="str">
        <f t="shared" si="11"/>
        <v>TinEM Vinto</v>
      </c>
    </row>
    <row r="87" spans="1:28" s="227" customFormat="1" ht="20.100000000000001" customHeight="1">
      <c r="A87" s="181" t="s">
        <v>1374</v>
      </c>
      <c r="B87" s="182" t="s">
        <v>1099</v>
      </c>
      <c r="C87" s="186" t="s">
        <v>877</v>
      </c>
      <c r="D87" s="230"/>
      <c r="E87" s="182" t="s">
        <v>1077</v>
      </c>
      <c r="F87" s="182" t="s">
        <v>1374</v>
      </c>
      <c r="G87" s="182" t="str">
        <f ca="1">IF(C87=$X$4,IF(ISERROR($V87),"Enter smelter details","RMI"),IF(ISERROR($V87),"",OFFSET('Smelter Look-up'!$F$4,$V87-4,0)))</f>
        <v>RMI</v>
      </c>
      <c r="H87" s="183">
        <f ca="1">IF(ISERROR($V87),"",OFFSET('Smelter Look-up'!$G$4,$V87-4,0))</f>
        <v>0</v>
      </c>
      <c r="I87" s="184" t="str">
        <f ca="1">IF(ISERROR($V87),"",OFFSET('Smelter Look-up'!$H$4,$V87-4,0))</f>
        <v>Kosaka</v>
      </c>
      <c r="J87" s="184" t="str">
        <f ca="1">IF(ISERROR($V87),"",OFFSET('Smelter Look-up'!$I$4,$V87-4,0))</f>
        <v>Akita</v>
      </c>
      <c r="K87" s="224"/>
      <c r="L87" s="224"/>
      <c r="M87" s="224"/>
      <c r="N87" s="224"/>
      <c r="O87" s="224"/>
      <c r="P87" s="185"/>
      <c r="Q87" s="225"/>
      <c r="R87" s="182" t="str">
        <f ca="1">IF(ISERROR($V87),"",OFFSET('Smelter Look-up'!$C$4,$V87-4,0)&amp;"")</f>
        <v>Dowa</v>
      </c>
      <c r="S87" s="181" t="str">
        <f t="shared" ca="1" si="9"/>
        <v>JP</v>
      </c>
      <c r="T87" s="181" t="str">
        <f ca="1">IF(B87="","",IF(ISERROR(MATCH($J87,SorP!$B$1:$B$6226,0)),"",INDIRECT("'SorP'!$A$"&amp;MATCH($S87&amp;$J87,SorP!C:C,0))))</f>
        <v>JP-05</v>
      </c>
      <c r="U87" s="201"/>
      <c r="V87" s="226">
        <f>IF(C87="",NA(),IF(OR(C87="Smelter not listed",C87="Smelter not yet identified"),MATCH($B87&amp;$D87,'Smelter Look-up'!$J:$J,0),MATCH($B87&amp;$C87,'Smelter Look-up'!$J:$J,0)))</f>
        <v>425</v>
      </c>
      <c r="X87" s="227">
        <f t="shared" si="10"/>
        <v>0</v>
      </c>
      <c r="AB87" s="228" t="str">
        <f t="shared" si="11"/>
        <v>TinDowa</v>
      </c>
    </row>
    <row r="88" spans="1:28" s="227" customFormat="1" ht="20.100000000000001" customHeight="1">
      <c r="A88" s="181" t="s">
        <v>744</v>
      </c>
      <c r="B88" s="182" t="s">
        <v>1099</v>
      </c>
      <c r="C88" s="186" t="s">
        <v>15829</v>
      </c>
      <c r="D88" s="230"/>
      <c r="E88" s="182" t="s">
        <v>2384</v>
      </c>
      <c r="F88" s="182" t="s">
        <v>744</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9"/>
        <v>US</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si="10"/>
        <v>0</v>
      </c>
      <c r="AB88" s="228" t="str">
        <f t="shared" si="11"/>
        <v>TinAlpha</v>
      </c>
    </row>
    <row r="89" spans="1:28" s="227" customFormat="1" ht="20.100000000000001" customHeight="1">
      <c r="A89" s="181" t="s">
        <v>2230</v>
      </c>
      <c r="B89" s="182" t="s">
        <v>1099</v>
      </c>
      <c r="C89" s="186" t="s">
        <v>2287</v>
      </c>
      <c r="D89" s="230"/>
      <c r="E89" s="182" t="s">
        <v>1069</v>
      </c>
      <c r="F89" s="182" t="s">
        <v>2230</v>
      </c>
      <c r="G89" s="182" t="str">
        <f ca="1">IF(C89=$X$4,IF(ISERROR($V89),"Enter smelter details","RMI"),IF(ISERROR($V89),"",OFFSET('Smelter Look-up'!$F$4,$V89-4,0)))</f>
        <v>RMI</v>
      </c>
      <c r="H89" s="183">
        <f ca="1">IF(ISERROR($V89),"",OFFSET('Smelter Look-up'!$G$4,$V89-4,0))</f>
        <v>0</v>
      </c>
      <c r="I89" s="184" t="str">
        <f ca="1">IF(ISERROR($V89),"",OFFSET('Smelter Look-up'!$H$4,$V89-4,0))</f>
        <v>Chenzhou</v>
      </c>
      <c r="J89" s="184" t="str">
        <f ca="1">IF(ISERROR($V89),"",OFFSET('Smelter Look-up'!$I$4,$V89-4,0))</f>
        <v>Hunan Sheng</v>
      </c>
      <c r="K89" s="224"/>
      <c r="L89" s="224"/>
      <c r="M89" s="224"/>
      <c r="N89" s="224"/>
      <c r="O89" s="224"/>
      <c r="P89" s="185"/>
      <c r="Q89" s="225"/>
      <c r="R89" s="182" t="str">
        <f ca="1">IF(ISERROR($V89),"",OFFSET('Smelter Look-up'!$C$4,$V89-4,0)&amp;"")</f>
        <v>Chenzhou Yunxiang Mining and Metallurgy Co., Ltd.</v>
      </c>
      <c r="S89" s="181" t="str">
        <f t="shared" ca="1" si="9"/>
        <v>CN</v>
      </c>
      <c r="T89" s="181" t="str">
        <f ca="1">IF(B89="","",IF(ISERROR(MATCH($J89,SorP!$B$1:$B$6226,0)),"",INDIRECT("'SorP'!$A$"&amp;MATCH($S89&amp;$J89,SorP!C:C,0))))</f>
        <v>CN-HN</v>
      </c>
      <c r="U89" s="201"/>
      <c r="V89" s="226">
        <f>IF(C89="",NA(),IF(OR(C89="Smelter not listed",C89="Smelter not yet identified"),MATCH($B89&amp;$D89,'Smelter Look-up'!$J:$J,0),MATCH($B89&amp;$C89,'Smelter Look-up'!$J:$J,0)))</f>
        <v>408</v>
      </c>
      <c r="X89" s="227">
        <f t="shared" si="10"/>
        <v>0</v>
      </c>
      <c r="AB89" s="228" t="str">
        <f t="shared" si="11"/>
        <v>TinChenzhou Yunxiang Mining and Metallurgy Co., Ltd.</v>
      </c>
    </row>
    <row r="90" spans="1:28" s="227" customFormat="1" ht="20.100000000000001" customHeight="1">
      <c r="A90" s="181" t="s">
        <v>1393</v>
      </c>
      <c r="B90" s="182" t="s">
        <v>1101</v>
      </c>
      <c r="C90" s="186" t="s">
        <v>1392</v>
      </c>
      <c r="D90" s="230"/>
      <c r="E90" s="182" t="s">
        <v>1069</v>
      </c>
      <c r="F90" s="182" t="s">
        <v>1393</v>
      </c>
      <c r="G90" s="182" t="str">
        <f ca="1">IF(C90=$X$4,IF(ISERROR($V90),"Enter smelter details","RMI"),IF(ISERROR($V90),"",OFFSET('Smelter Look-up'!$F$4,$V90-4,0)))</f>
        <v>RMI</v>
      </c>
      <c r="H90" s="183">
        <f ca="1">IF(ISERROR($V90),"",OFFSET('Smelter Look-up'!$G$4,$V90-4,0))</f>
        <v>0</v>
      </c>
      <c r="I90" s="184" t="str">
        <f ca="1">IF(ISERROR($V90),"",OFFSET('Smelter Look-up'!$H$4,$V90-4,0))</f>
        <v>Ganzhou</v>
      </c>
      <c r="J90" s="184" t="str">
        <f ca="1">IF(ISERROR($V90),"",OFFSET('Smelter Look-up'!$I$4,$V90-4,0))</f>
        <v>Jiangxi Sheng</v>
      </c>
      <c r="K90" s="224"/>
      <c r="L90" s="224"/>
      <c r="M90" s="224"/>
      <c r="N90" s="224"/>
      <c r="O90" s="224"/>
      <c r="P90" s="185"/>
      <c r="Q90" s="225"/>
      <c r="R90" s="182" t="str">
        <f ca="1">IF(ISERROR($V90),"",OFFSET('Smelter Look-up'!$C$4,$V90-4,0)&amp;"")</f>
        <v>Jiangwu H.C. Starck Tungsten Products Co., Ltd.</v>
      </c>
      <c r="S90" s="181" t="str">
        <f t="shared" ca="1" si="9"/>
        <v>CN</v>
      </c>
      <c r="T90" s="181" t="str">
        <f ca="1">IF(B90="","",IF(ISERROR(MATCH($J90,SorP!$B$1:$B$6226,0)),"",INDIRECT("'SorP'!$A$"&amp;MATCH($S90&amp;$J90,SorP!C:C,0))))</f>
        <v>CN-JX</v>
      </c>
      <c r="U90" s="201"/>
      <c r="V90" s="226">
        <f>IF(C90="",NA(),IF(OR(C90="Smelter not listed",C90="Smelter not yet identified"),MATCH($B90&amp;$D90,'Smelter Look-up'!$J:$J,0),MATCH($B90&amp;$C90,'Smelter Look-up'!$J:$J,0)))</f>
        <v>592</v>
      </c>
      <c r="X90" s="227">
        <f t="shared" si="10"/>
        <v>0</v>
      </c>
      <c r="AB90" s="228" t="str">
        <f t="shared" si="11"/>
        <v>TungstenJiangwu H.C. Starck Tungsten Products Co., Ltd.</v>
      </c>
    </row>
    <row r="91" spans="1:28" s="227" customFormat="1" ht="20.100000000000001" customHeight="1">
      <c r="A91" s="181" t="s">
        <v>380</v>
      </c>
      <c r="B91" s="182" t="s">
        <v>1101</v>
      </c>
      <c r="C91" s="186" t="s">
        <v>379</v>
      </c>
      <c r="D91" s="230"/>
      <c r="E91" s="182" t="s">
        <v>1069</v>
      </c>
      <c r="F91" s="182" t="s">
        <v>380</v>
      </c>
      <c r="G91" s="182" t="str">
        <f ca="1">IF(C91=$X$4,IF(ISERROR($V91),"Enter smelter details","RMI"),IF(ISERROR($V91),"",OFFSET('Smelter Look-up'!$F$4,$V91-4,0)))</f>
        <v>RMI</v>
      </c>
      <c r="H91" s="183">
        <f ca="1">IF(ISERROR($V91),"",OFFSET('Smelter Look-up'!$G$4,$V91-4,0))</f>
        <v>0</v>
      </c>
      <c r="I91" s="184" t="str">
        <f ca="1">IF(ISERROR($V91),"",OFFSET('Smelter Look-up'!$H$4,$V91-4,0))</f>
        <v>Ganzhou</v>
      </c>
      <c r="J91" s="184" t="str">
        <f ca="1">IF(ISERROR($V91),"",OFFSET('Smelter Look-up'!$I$4,$V91-4,0))</f>
        <v>Jiangxi Sheng</v>
      </c>
      <c r="K91" s="224"/>
      <c r="L91" s="224"/>
      <c r="M91" s="224"/>
      <c r="N91" s="224"/>
      <c r="O91" s="224"/>
      <c r="P91" s="185"/>
      <c r="Q91" s="225"/>
      <c r="R91" s="182" t="str">
        <f ca="1">IF(ISERROR($V91),"",OFFSET('Smelter Look-up'!$C$4,$V91-4,0)&amp;"")</f>
        <v>Ganzhou Seadragon W &amp; Mo Co., Ltd.</v>
      </c>
      <c r="S91" s="181" t="str">
        <f t="shared" ca="1" si="9"/>
        <v>CN</v>
      </c>
      <c r="T91" s="181" t="str">
        <f ca="1">IF(B91="","",IF(ISERROR(MATCH($J91,SorP!$B$1:$B$6226,0)),"",INDIRECT("'SorP'!$A$"&amp;MATCH($S91&amp;$J91,SorP!C:C,0))))</f>
        <v>CN-JX</v>
      </c>
      <c r="U91" s="201"/>
      <c r="V91" s="226">
        <f>IF(C91="",NA(),IF(OR(C91="Smelter not listed",C91="Smelter not yet identified"),MATCH($B91&amp;$D91,'Smelter Look-up'!$J:$J,0),MATCH($B91&amp;$C91,'Smelter Look-up'!$J:$J,0)))</f>
        <v>576</v>
      </c>
      <c r="X91" s="227">
        <f t="shared" si="10"/>
        <v>0</v>
      </c>
      <c r="AB91" s="228" t="str">
        <f t="shared" si="11"/>
        <v>TungstenGanzhou Seadragon W &amp; Mo Co., Ltd.</v>
      </c>
    </row>
    <row r="92" spans="1:28" s="227" customFormat="1" ht="20.100000000000001" customHeight="1">
      <c r="A92" s="181" t="s">
        <v>776</v>
      </c>
      <c r="B92" s="182" t="s">
        <v>1101</v>
      </c>
      <c r="C92" s="186" t="s">
        <v>1348</v>
      </c>
      <c r="D92" s="230"/>
      <c r="E92" s="182" t="s">
        <v>1069</v>
      </c>
      <c r="F92" s="182" t="s">
        <v>776</v>
      </c>
      <c r="G92" s="182" t="str">
        <f ca="1">IF(C92=$X$4,IF(ISERROR($V92),"Enter smelter details","RMI"),IF(ISERROR($V92),"",OFFSET('Smelter Look-up'!$F$4,$V92-4,0)))</f>
        <v>RMI</v>
      </c>
      <c r="H92" s="183">
        <f ca="1">IF(ISERROR($V92),"",OFFSET('Smelter Look-up'!$G$4,$V92-4,0))</f>
        <v>0</v>
      </c>
      <c r="I92" s="184" t="str">
        <f ca="1">IF(ISERROR($V92),"",OFFSET('Smelter Look-up'!$H$4,$V92-4,0))</f>
        <v>Xiamen</v>
      </c>
      <c r="J92" s="184" t="str">
        <f ca="1">IF(ISERROR($V92),"",OFFSET('Smelter Look-up'!$I$4,$V92-4,0))</f>
        <v>Fujian Sheng</v>
      </c>
      <c r="K92" s="224"/>
      <c r="L92" s="224"/>
      <c r="M92" s="224"/>
      <c r="N92" s="224"/>
      <c r="O92" s="224"/>
      <c r="P92" s="185"/>
      <c r="Q92" s="225"/>
      <c r="R92" s="182" t="str">
        <f ca="1">IF(ISERROR($V92),"",OFFSET('Smelter Look-up'!$C$4,$V92-4,0)&amp;"")</f>
        <v>Xiamen Tungsten Co., Ltd.</v>
      </c>
      <c r="S92" s="181" t="str">
        <f t="shared" ca="1" si="9"/>
        <v>CN</v>
      </c>
      <c r="T92" s="181" t="str">
        <f ca="1">IF(B92="","",IF(ISERROR(MATCH($J92,SorP!$B$1:$B$6226,0)),"",INDIRECT("'SorP'!$A$"&amp;MATCH($S92&amp;$J92,SorP!C:C,0))))</f>
        <v>CN-FJ</v>
      </c>
      <c r="U92" s="201"/>
      <c r="V92" s="226">
        <f>IF(C92="",NA(),IF(OR(C92="Smelter not listed",C92="Smelter not yet identified"),MATCH($B92&amp;$D92,'Smelter Look-up'!$J:$J,0),MATCH($B92&amp;$C92,'Smelter Look-up'!$J:$J,0)))</f>
        <v>636</v>
      </c>
      <c r="X92" s="227">
        <f t="shared" si="10"/>
        <v>0</v>
      </c>
      <c r="AB92" s="228" t="str">
        <f t="shared" si="11"/>
        <v>TungstenXiamen Tungsten Co., Ltd.</v>
      </c>
    </row>
    <row r="93" spans="1:28" s="227" customFormat="1" ht="20.100000000000001" customHeight="1">
      <c r="A93" s="181" t="s">
        <v>775</v>
      </c>
      <c r="B93" s="182" t="s">
        <v>1101</v>
      </c>
      <c r="C93" s="186" t="s">
        <v>2490</v>
      </c>
      <c r="D93" s="230"/>
      <c r="E93" s="182" t="s">
        <v>1063</v>
      </c>
      <c r="F93" s="182" t="s">
        <v>775</v>
      </c>
      <c r="G93" s="182" t="str">
        <f ca="1">IF(C93=$X$4,IF(ISERROR($V93),"Enter smelter details","RMI"),IF(ISERROR($V93),"",OFFSET('Smelter Look-up'!$F$4,$V93-4,0)))</f>
        <v>RMI</v>
      </c>
      <c r="H93" s="183">
        <f ca="1">IF(ISERROR($V93),"",OFFSET('Smelter Look-up'!$G$4,$V93-4,0))</f>
        <v>0</v>
      </c>
      <c r="I93" s="184" t="str">
        <f ca="1">IF(ISERROR($V93),"",OFFSET('Smelter Look-up'!$H$4,$V93-4,0))</f>
        <v>St. Martin i-S</v>
      </c>
      <c r="J93" s="184" t="str">
        <f ca="1">IF(ISERROR($V93),"",OFFSET('Smelter Look-up'!$I$4,$V93-4,0))</f>
        <v>Steiermark</v>
      </c>
      <c r="K93" s="224"/>
      <c r="L93" s="224"/>
      <c r="M93" s="224"/>
      <c r="N93" s="224"/>
      <c r="O93" s="224"/>
      <c r="P93" s="185"/>
      <c r="Q93" s="225"/>
      <c r="R93" s="182" t="str">
        <f ca="1">IF(ISERROR($V93),"",OFFSET('Smelter Look-up'!$C$4,$V93-4,0)&amp;"")</f>
        <v>Wolfram Bergbau und Hutten AG</v>
      </c>
      <c r="S93" s="181" t="str">
        <f t="shared" ca="1" si="9"/>
        <v>AT</v>
      </c>
      <c r="T93" s="181" t="str">
        <f ca="1">IF(B93="","",IF(ISERROR(MATCH($J93,SorP!$B$1:$B$6226,0)),"",INDIRECT("'SorP'!$A$"&amp;MATCH($S93&amp;$J93,SorP!C:C,0))))</f>
        <v>AT-6</v>
      </c>
      <c r="U93" s="201"/>
      <c r="V93" s="226">
        <f>IF(C93="",NA(),IF(OR(C93="Smelter not listed",C93="Smelter not yet identified"),MATCH($B93&amp;$D93,'Smelter Look-up'!$J:$J,0),MATCH($B93&amp;$C93,'Smelter Look-up'!$J:$J,0)))</f>
        <v>632</v>
      </c>
      <c r="X93" s="227">
        <f t="shared" si="10"/>
        <v>0</v>
      </c>
      <c r="AB93" s="228" t="str">
        <f t="shared" si="11"/>
        <v>TungstenWolfram Bergbau und Hutten AG</v>
      </c>
    </row>
    <row r="94" spans="1:28" s="227" customFormat="1" ht="20.100000000000001" customHeight="1">
      <c r="A94" s="181" t="s">
        <v>771</v>
      </c>
      <c r="B94" s="182" t="s">
        <v>1101</v>
      </c>
      <c r="C94" s="186" t="s">
        <v>15647</v>
      </c>
      <c r="D94" s="230"/>
      <c r="E94" s="182" t="s">
        <v>2384</v>
      </c>
      <c r="F94" s="182" t="s">
        <v>771</v>
      </c>
      <c r="G94" s="182" t="str">
        <f ca="1">IF(C94=$X$4,IF(ISERROR($V94),"Enter smelter details","RMI"),IF(ISERROR($V94),"",OFFSET('Smelter Look-up'!$F$4,$V94-4,0)))</f>
        <v>RMI</v>
      </c>
      <c r="H94" s="183">
        <f ca="1">IF(ISERROR($V94),"",OFFSET('Smelter Look-up'!$G$4,$V94-4,0))</f>
        <v>0</v>
      </c>
      <c r="I94" s="184" t="str">
        <f ca="1">IF(ISERROR($V94),"",OFFSET('Smelter Look-up'!$H$4,$V94-4,0))</f>
        <v>Towanda</v>
      </c>
      <c r="J94" s="184" t="str">
        <f ca="1">IF(ISERROR($V94),"",OFFSET('Smelter Look-up'!$I$4,$V94-4,0))</f>
        <v>Pennsylvania</v>
      </c>
      <c r="K94" s="224"/>
      <c r="L94" s="224"/>
      <c r="M94" s="224"/>
      <c r="N94" s="224"/>
      <c r="O94" s="224"/>
      <c r="P94" s="185"/>
      <c r="Q94" s="225"/>
      <c r="R94" s="182" t="str">
        <f ca="1">IF(ISERROR($V94),"",OFFSET('Smelter Look-up'!$C$4,$V94-4,0)&amp;"")</f>
        <v>Global Tungsten &amp; Powders LLC</v>
      </c>
      <c r="S94" s="181" t="str">
        <f t="shared" ca="1" si="9"/>
        <v>US</v>
      </c>
      <c r="T94" s="181" t="str">
        <f ca="1">IF(B94="","",IF(ISERROR(MATCH($J94,SorP!$B$1:$B$6226,0)),"",INDIRECT("'SorP'!$A$"&amp;MATCH($S94&amp;$J94,SorP!C:C,0))))</f>
        <v>US-PA</v>
      </c>
      <c r="U94" s="201"/>
      <c r="V94" s="226">
        <f>IF(C94="",NA(),IF(OR(C94="Smelter not listed",C94="Smelter not yet identified"),MATCH($B94&amp;$D94,'Smelter Look-up'!$J:$J,0),MATCH($B94&amp;$C94,'Smelter Look-up'!$J:$J,0)))</f>
        <v>578</v>
      </c>
      <c r="X94" s="227">
        <f t="shared" si="10"/>
        <v>0</v>
      </c>
      <c r="AB94" s="228" t="str">
        <f t="shared" si="11"/>
        <v>TungstenGlobal Tungsten &amp; Powders LLC</v>
      </c>
    </row>
    <row r="95" spans="1:28" s="227" customFormat="1" ht="20.100000000000001" customHeight="1">
      <c r="A95" s="181" t="s">
        <v>770</v>
      </c>
      <c r="B95" s="182" t="s">
        <v>1101</v>
      </c>
      <c r="C95" s="186" t="s">
        <v>1344</v>
      </c>
      <c r="D95" s="230"/>
      <c r="E95" s="182" t="s">
        <v>1069</v>
      </c>
      <c r="F95" s="182" t="s">
        <v>770</v>
      </c>
      <c r="G95" s="182" t="str">
        <f ca="1">IF(C95=$X$4,IF(ISERROR($V95),"Enter smelter details","RMI"),IF(ISERROR($V95),"",OFFSET('Smelter Look-up'!$F$4,$V95-4,0)))</f>
        <v>RMI</v>
      </c>
      <c r="H95" s="183">
        <f ca="1">IF(ISERROR($V95),"",OFFSET('Smelter Look-up'!$G$4,$V95-4,0))</f>
        <v>0</v>
      </c>
      <c r="I95" s="184" t="str">
        <f ca="1">IF(ISERROR($V95),"",OFFSET('Smelter Look-up'!$H$4,$V95-4,0))</f>
        <v>Ganzhou</v>
      </c>
      <c r="J95" s="184" t="str">
        <f ca="1">IF(ISERROR($V95),"",OFFSET('Smelter Look-up'!$I$4,$V95-4,0))</f>
        <v>Jiangxi Sheng</v>
      </c>
      <c r="K95" s="224"/>
      <c r="L95" s="224"/>
      <c r="M95" s="224"/>
      <c r="N95" s="224"/>
      <c r="O95" s="224"/>
      <c r="P95" s="185"/>
      <c r="Q95" s="225"/>
      <c r="R95" s="182" t="str">
        <f ca="1">IF(ISERROR($V95),"",OFFSET('Smelter Look-up'!$C$4,$V95-4,0)&amp;"")</f>
        <v>Chongyi Zhangyuan Tungsten Co., Ltd.</v>
      </c>
      <c r="S95" s="181" t="str">
        <f t="shared" ca="1" si="9"/>
        <v>CN</v>
      </c>
      <c r="T95" s="181" t="str">
        <f ca="1">IF(B95="","",IF(ISERROR(MATCH($J95,SorP!$B$1:$B$6226,0)),"",INDIRECT("'SorP'!$A$"&amp;MATCH($S95&amp;$J95,SorP!C:C,0))))</f>
        <v>CN-JX</v>
      </c>
      <c r="U95" s="201"/>
      <c r="V95" s="226">
        <f>IF(C95="",NA(),IF(OR(C95="Smelter not listed",C95="Smelter not yet identified"),MATCH($B95&amp;$D95,'Smelter Look-up'!$J:$J,0),MATCH($B95&amp;$C95,'Smelter Look-up'!$J:$J,0)))</f>
        <v>569</v>
      </c>
      <c r="X95" s="227">
        <f t="shared" si="10"/>
        <v>0</v>
      </c>
      <c r="AB95" s="228" t="str">
        <f t="shared" si="11"/>
        <v>TungstenChongyi Zhangyuan Tungsten Co., Ltd.</v>
      </c>
    </row>
    <row r="96" spans="1:28" s="227" customFormat="1" ht="20.100000000000001" customHeight="1">
      <c r="A96" s="181" t="s">
        <v>767</v>
      </c>
      <c r="B96" s="182" t="s">
        <v>1101</v>
      </c>
      <c r="C96" s="186" t="s">
        <v>13721</v>
      </c>
      <c r="D96" s="230"/>
      <c r="E96" s="182" t="s">
        <v>1077</v>
      </c>
      <c r="F96" s="182" t="s">
        <v>767</v>
      </c>
      <c r="G96" s="182" t="str">
        <f ca="1">IF(C96=$X$4,IF(ISERROR($V96),"Enter smelter details","RMI"),IF(ISERROR($V96),"",OFFSET('Smelter Look-up'!$F$4,$V96-4,0)))</f>
        <v>RMI</v>
      </c>
      <c r="H96" s="183">
        <f ca="1">IF(ISERROR($V96),"",OFFSET('Smelter Look-up'!$G$4,$V96-4,0))</f>
        <v>0</v>
      </c>
      <c r="I96" s="184" t="str">
        <f ca="1">IF(ISERROR($V96),"",OFFSET('Smelter Look-up'!$H$4,$V96-4,0))</f>
        <v>Toyama City</v>
      </c>
      <c r="J96" s="184" t="str">
        <f ca="1">IF(ISERROR($V96),"",OFFSET('Smelter Look-up'!$I$4,$V96-4,0))</f>
        <v>Toyama</v>
      </c>
      <c r="K96" s="224"/>
      <c r="L96" s="224"/>
      <c r="M96" s="224"/>
      <c r="N96" s="224"/>
      <c r="O96" s="224"/>
      <c r="P96" s="185"/>
      <c r="Q96" s="225"/>
      <c r="R96" s="182" t="str">
        <f ca="1">IF(ISERROR($V96),"",OFFSET('Smelter Look-up'!$C$4,$V96-4,0)&amp;"")</f>
        <v>A.L.M.T. Corp.</v>
      </c>
      <c r="S96" s="181" t="str">
        <f t="shared" ca="1" si="9"/>
        <v>JP</v>
      </c>
      <c r="T96" s="181" t="str">
        <f ca="1">IF(B96="","",IF(ISERROR(MATCH($J96,SorP!$B$1:$B$6226,0)),"",INDIRECT("'SorP'!$A$"&amp;MATCH($S96&amp;$J96,SorP!C:C,0))))</f>
        <v>JP-16</v>
      </c>
      <c r="U96" s="201"/>
      <c r="V96" s="226">
        <f>IF(C96="",NA(),IF(OR(C96="Smelter not listed",C96="Smelter not yet identified"),MATCH($B96&amp;$D96,'Smelter Look-up'!$J:$J,0),MATCH($B96&amp;$C96,'Smelter Look-up'!$J:$J,0)))</f>
        <v>553</v>
      </c>
      <c r="X96" s="227">
        <f t="shared" si="10"/>
        <v>0</v>
      </c>
      <c r="AB96" s="228" t="str">
        <f t="shared" si="11"/>
        <v>TungstenA.L.M.T. Corp.</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9"/>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0"/>
        <v>0</v>
      </c>
      <c r="AB97" s="228" t="str">
        <f t="shared" si="11"/>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9"/>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0"/>
        <v>0</v>
      </c>
      <c r="AB98" s="228" t="str">
        <f t="shared" si="11"/>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9"/>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0"/>
        <v>0</v>
      </c>
      <c r="AB99" s="228" t="str">
        <f t="shared" si="11"/>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9"/>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0"/>
        <v>0</v>
      </c>
      <c r="AB100" s="228" t="str">
        <f t="shared" si="11"/>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9"/>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0"/>
        <v>0</v>
      </c>
      <c r="AB101" s="228" t="str">
        <f t="shared" si="11"/>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2">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3">IF(AND(C102="Smelter not listed",OR(LEN(D102)=0,LEN(E102)=0)),1,0)</f>
        <v>0</v>
      </c>
      <c r="AB102" s="228" t="str">
        <f t="shared" ref="AB102:AB132" si="14">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2"/>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3"/>
        <v>0</v>
      </c>
      <c r="AB103" s="228" t="str">
        <f t="shared" si="14"/>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2"/>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3"/>
        <v>0</v>
      </c>
      <c r="AB104" s="228" t="str">
        <f t="shared" si="14"/>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2"/>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3"/>
        <v>0</v>
      </c>
      <c r="AB105" s="228" t="str">
        <f t="shared" si="14"/>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2"/>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3"/>
        <v>0</v>
      </c>
      <c r="AB106" s="228" t="str">
        <f t="shared" si="14"/>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2"/>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3"/>
        <v>0</v>
      </c>
      <c r="AB107" s="228" t="str">
        <f t="shared" si="14"/>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2"/>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3"/>
        <v>0</v>
      </c>
      <c r="AB108" s="228" t="str">
        <f t="shared" si="14"/>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2"/>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3"/>
        <v>0</v>
      </c>
      <c r="AB109" s="228" t="str">
        <f t="shared" si="14"/>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2"/>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3"/>
        <v>0</v>
      </c>
      <c r="AB110" s="228" t="str">
        <f t="shared" si="14"/>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2"/>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3"/>
        <v>0</v>
      </c>
      <c r="AB111" s="228" t="str">
        <f t="shared" si="14"/>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2"/>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3"/>
        <v>0</v>
      </c>
      <c r="AB112" s="228" t="str">
        <f t="shared" si="14"/>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2"/>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3"/>
        <v>0</v>
      </c>
      <c r="AB113" s="228" t="str">
        <f t="shared" si="14"/>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2"/>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3"/>
        <v>0</v>
      </c>
      <c r="AB114" s="228" t="str">
        <f t="shared" si="14"/>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2"/>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3"/>
        <v>0</v>
      </c>
      <c r="AB115" s="228" t="str">
        <f t="shared" si="14"/>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2"/>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3"/>
        <v>0</v>
      </c>
      <c r="AB116" s="228" t="str">
        <f t="shared" si="14"/>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2"/>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3"/>
        <v>0</v>
      </c>
      <c r="AB117" s="228" t="str">
        <f t="shared" si="14"/>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2"/>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3"/>
        <v>0</v>
      </c>
      <c r="AB118" s="228" t="str">
        <f t="shared" si="14"/>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2"/>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3"/>
        <v>0</v>
      </c>
      <c r="AB119" s="228" t="str">
        <f t="shared" si="14"/>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2"/>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3"/>
        <v>0</v>
      </c>
      <c r="AB120" s="228" t="str">
        <f t="shared" si="14"/>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2"/>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3"/>
        <v>0</v>
      </c>
      <c r="AB121" s="228" t="str">
        <f t="shared" si="14"/>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2"/>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3"/>
        <v>0</v>
      </c>
      <c r="AB122" s="228" t="str">
        <f t="shared" si="14"/>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2"/>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3"/>
        <v>0</v>
      </c>
      <c r="AB123" s="228" t="str">
        <f t="shared" si="14"/>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2"/>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3"/>
        <v>0</v>
      </c>
      <c r="AB124" s="228" t="str">
        <f t="shared" si="14"/>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2"/>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3"/>
        <v>0</v>
      </c>
      <c r="AB125" s="228" t="str">
        <f t="shared" si="14"/>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2"/>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3"/>
        <v>0</v>
      </c>
      <c r="AB126" s="228" t="str">
        <f t="shared" si="14"/>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2"/>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3"/>
        <v>0</v>
      </c>
      <c r="AB127" s="228" t="str">
        <f t="shared" si="14"/>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2"/>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3"/>
        <v>0</v>
      </c>
      <c r="AB128" s="228" t="str">
        <f t="shared" si="14"/>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2"/>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3"/>
        <v>0</v>
      </c>
      <c r="AB129" s="228" t="str">
        <f t="shared" si="14"/>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2"/>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3"/>
        <v>0</v>
      </c>
      <c r="AB130" s="228" t="str">
        <f t="shared" si="14"/>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2"/>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3"/>
        <v>0</v>
      </c>
      <c r="AB131" s="228" t="str">
        <f t="shared" si="14"/>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2"/>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3"/>
        <v>0</v>
      </c>
      <c r="AB132" s="228" t="str">
        <f t="shared" si="14"/>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5">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6">IF(AND(C133="Smelter not listed",OR(LEN(D133)=0,LEN(E133)=0)),1,0)</f>
        <v>0</v>
      </c>
      <c r="AB133" s="228" t="str">
        <f t="shared" ref="AB133" si="17">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18">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19">IF(AND(C134="Smelter not listed",OR(LEN(D134)=0,LEN(E134)=0)),1,0)</f>
        <v>0</v>
      </c>
      <c r="AB134" s="228" t="str">
        <f t="shared" ref="AB134:AB165" si="20">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8"/>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19"/>
        <v>0</v>
      </c>
      <c r="AB135" s="228" t="str">
        <f t="shared" si="20"/>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8"/>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19"/>
        <v>0</v>
      </c>
      <c r="AB136" s="228" t="str">
        <f t="shared" si="20"/>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8"/>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19"/>
        <v>0</v>
      </c>
      <c r="AB137" s="228" t="str">
        <f t="shared" si="20"/>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8"/>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19"/>
        <v>0</v>
      </c>
      <c r="AB138" s="228" t="str">
        <f t="shared" si="20"/>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8"/>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19"/>
        <v>0</v>
      </c>
      <c r="AB139" s="228" t="str">
        <f t="shared" si="20"/>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8"/>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19"/>
        <v>0</v>
      </c>
      <c r="AB140" s="228" t="str">
        <f t="shared" si="20"/>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8"/>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19"/>
        <v>0</v>
      </c>
      <c r="AB141" s="228" t="str">
        <f t="shared" si="20"/>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8"/>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19"/>
        <v>0</v>
      </c>
      <c r="AB142" s="228" t="str">
        <f t="shared" si="20"/>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8"/>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19"/>
        <v>0</v>
      </c>
      <c r="AB143" s="228" t="str">
        <f t="shared" si="20"/>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8"/>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19"/>
        <v>0</v>
      </c>
      <c r="AB144" s="228" t="str">
        <f t="shared" si="20"/>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8"/>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19"/>
        <v>0</v>
      </c>
      <c r="AB145" s="228" t="str">
        <f t="shared" si="20"/>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8"/>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19"/>
        <v>0</v>
      </c>
      <c r="AB146" s="228" t="str">
        <f t="shared" si="20"/>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8"/>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19"/>
        <v>0</v>
      </c>
      <c r="AB147" s="228" t="str">
        <f t="shared" si="20"/>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8"/>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19"/>
        <v>0</v>
      </c>
      <c r="AB148" s="228" t="str">
        <f t="shared" si="20"/>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8"/>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19"/>
        <v>0</v>
      </c>
      <c r="AB149" s="228" t="str">
        <f t="shared" si="20"/>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8"/>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19"/>
        <v>0</v>
      </c>
      <c r="AB150" s="228" t="str">
        <f t="shared" si="20"/>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8"/>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19"/>
        <v>0</v>
      </c>
      <c r="AB151" s="228" t="str">
        <f t="shared" si="20"/>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8"/>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19"/>
        <v>0</v>
      </c>
      <c r="AB152" s="228" t="str">
        <f t="shared" si="20"/>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18"/>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19"/>
        <v>0</v>
      </c>
      <c r="AB153" s="228" t="str">
        <f t="shared" si="20"/>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8"/>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19"/>
        <v>0</v>
      </c>
      <c r="AB154" s="228" t="str">
        <f t="shared" si="20"/>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18"/>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19"/>
        <v>0</v>
      </c>
      <c r="AB155" s="228" t="str">
        <f t="shared" si="20"/>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18"/>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19"/>
        <v>0</v>
      </c>
      <c r="AB156" s="228" t="str">
        <f t="shared" si="20"/>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18"/>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19"/>
        <v>0</v>
      </c>
      <c r="AB157" s="228" t="str">
        <f t="shared" si="20"/>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18"/>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19"/>
        <v>0</v>
      </c>
      <c r="AB158" s="228" t="str">
        <f t="shared" si="20"/>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18"/>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19"/>
        <v>0</v>
      </c>
      <c r="AB159" s="228" t="str">
        <f t="shared" si="20"/>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18"/>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19"/>
        <v>0</v>
      </c>
      <c r="AB160" s="228" t="str">
        <f t="shared" si="20"/>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18"/>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19"/>
        <v>0</v>
      </c>
      <c r="AB161" s="228" t="str">
        <f t="shared" si="20"/>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18"/>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19"/>
        <v>0</v>
      </c>
      <c r="AB162" s="228" t="str">
        <f t="shared" si="20"/>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18"/>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19"/>
        <v>0</v>
      </c>
      <c r="AB163" s="228" t="str">
        <f t="shared" si="20"/>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18"/>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19"/>
        <v>0</v>
      </c>
      <c r="AB164" s="228" t="str">
        <f t="shared" si="20"/>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18"/>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19"/>
        <v>0</v>
      </c>
      <c r="AB165" s="228" t="str">
        <f t="shared" si="20"/>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1">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2">IF(AND(C166="Smelter not listed",OR(LEN(D166)=0,LEN(E166)=0)),1,0)</f>
        <v>0</v>
      </c>
      <c r="AB166" s="228" t="str">
        <f t="shared" ref="AB166:AB196" si="23">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1"/>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2"/>
        <v>0</v>
      </c>
      <c r="AB167" s="228" t="str">
        <f t="shared" si="23"/>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1"/>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2"/>
        <v>0</v>
      </c>
      <c r="AB168" s="228" t="str">
        <f t="shared" si="23"/>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1"/>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2"/>
        <v>0</v>
      </c>
      <c r="AB169" s="228" t="str">
        <f t="shared" si="23"/>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1"/>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2"/>
        <v>0</v>
      </c>
      <c r="AB170" s="228" t="str">
        <f t="shared" si="23"/>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1"/>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2"/>
        <v>0</v>
      </c>
      <c r="AB171" s="228" t="str">
        <f t="shared" si="23"/>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1"/>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2"/>
        <v>0</v>
      </c>
      <c r="AB172" s="228" t="str">
        <f t="shared" si="23"/>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1"/>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2"/>
        <v>0</v>
      </c>
      <c r="AB173" s="228" t="str">
        <f t="shared" si="23"/>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1"/>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2"/>
        <v>0</v>
      </c>
      <c r="AB174" s="228" t="str">
        <f t="shared" si="23"/>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1"/>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2"/>
        <v>0</v>
      </c>
      <c r="AB175" s="228" t="str">
        <f t="shared" si="23"/>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1"/>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2"/>
        <v>0</v>
      </c>
      <c r="AB176" s="228" t="str">
        <f t="shared" si="23"/>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1"/>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2"/>
        <v>0</v>
      </c>
      <c r="AB177" s="228" t="str">
        <f t="shared" si="23"/>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1"/>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2"/>
        <v>0</v>
      </c>
      <c r="AB178" s="228" t="str">
        <f t="shared" si="23"/>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1"/>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2"/>
        <v>0</v>
      </c>
      <c r="AB179" s="228" t="str">
        <f t="shared" si="23"/>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1"/>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2"/>
        <v>0</v>
      </c>
      <c r="AB180" s="228" t="str">
        <f t="shared" si="23"/>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1"/>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2"/>
        <v>0</v>
      </c>
      <c r="AB181" s="228" t="str">
        <f t="shared" si="23"/>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1"/>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2"/>
        <v>0</v>
      </c>
      <c r="AB182" s="228" t="str">
        <f t="shared" si="23"/>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1"/>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2"/>
        <v>0</v>
      </c>
      <c r="AB183" s="228" t="str">
        <f t="shared" si="23"/>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1"/>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2"/>
        <v>0</v>
      </c>
      <c r="AB184" s="228" t="str">
        <f t="shared" si="23"/>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1"/>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2"/>
        <v>0</v>
      </c>
      <c r="AB185" s="228" t="str">
        <f t="shared" si="23"/>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1"/>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2"/>
        <v>0</v>
      </c>
      <c r="AB186" s="228" t="str">
        <f t="shared" si="23"/>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1"/>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2"/>
        <v>0</v>
      </c>
      <c r="AB187" s="228" t="str">
        <f t="shared" si="23"/>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1"/>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2"/>
        <v>0</v>
      </c>
      <c r="AB188" s="228" t="str">
        <f t="shared" si="23"/>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1"/>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2"/>
        <v>0</v>
      </c>
      <c r="AB189" s="228" t="str">
        <f t="shared" si="23"/>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1"/>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2"/>
        <v>0</v>
      </c>
      <c r="AB190" s="228" t="str">
        <f t="shared" si="23"/>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1"/>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2"/>
        <v>0</v>
      </c>
      <c r="AB191" s="228" t="str">
        <f t="shared" si="23"/>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1"/>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2"/>
        <v>0</v>
      </c>
      <c r="AB192" s="228" t="str">
        <f t="shared" si="23"/>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1"/>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2"/>
        <v>0</v>
      </c>
      <c r="AB193" s="228" t="str">
        <f t="shared" si="23"/>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1"/>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2"/>
        <v>0</v>
      </c>
      <c r="AB194" s="228" t="str">
        <f t="shared" si="23"/>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1"/>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2"/>
        <v>0</v>
      </c>
      <c r="AB195" s="228" t="str">
        <f t="shared" si="23"/>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1"/>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2"/>
        <v>0</v>
      </c>
      <c r="AB196" s="228" t="str">
        <f t="shared" si="23"/>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4">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5">IF(AND(C197="Smelter not listed",OR(LEN(D197)=0,LEN(E197)=0)),1,0)</f>
        <v>0</v>
      </c>
      <c r="AB197" s="228" t="str">
        <f t="shared" ref="AB197" si="26">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7">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28">IF(AND(C198="Smelter not listed",OR(LEN(D198)=0,LEN(E198)=0)),1,0)</f>
        <v>0</v>
      </c>
      <c r="AB198" s="228" t="str">
        <f t="shared" ref="AB198:AB229" si="29">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7"/>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28"/>
        <v>0</v>
      </c>
      <c r="AB199" s="228" t="str">
        <f t="shared" si="29"/>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7"/>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28"/>
        <v>0</v>
      </c>
      <c r="AB200" s="228" t="str">
        <f t="shared" si="29"/>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7"/>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28"/>
        <v>0</v>
      </c>
      <c r="AB201" s="228" t="str">
        <f t="shared" si="29"/>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7"/>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28"/>
        <v>0</v>
      </c>
      <c r="AB202" s="228" t="str">
        <f t="shared" si="29"/>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7"/>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28"/>
        <v>0</v>
      </c>
      <c r="AB203" s="228" t="str">
        <f t="shared" si="29"/>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7"/>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28"/>
        <v>0</v>
      </c>
      <c r="AB204" s="228" t="str">
        <f t="shared" si="29"/>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7"/>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28"/>
        <v>0</v>
      </c>
      <c r="AB205" s="228" t="str">
        <f t="shared" si="29"/>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7"/>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28"/>
        <v>0</v>
      </c>
      <c r="AB206" s="228" t="str">
        <f t="shared" si="29"/>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7"/>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28"/>
        <v>0</v>
      </c>
      <c r="AB207" s="228" t="str">
        <f t="shared" si="29"/>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7"/>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28"/>
        <v>0</v>
      </c>
      <c r="AB208" s="228" t="str">
        <f t="shared" si="29"/>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7"/>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28"/>
        <v>0</v>
      </c>
      <c r="AB209" s="228" t="str">
        <f t="shared" si="29"/>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7"/>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28"/>
        <v>0</v>
      </c>
      <c r="AB210" s="228" t="str">
        <f t="shared" si="29"/>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7"/>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28"/>
        <v>0</v>
      </c>
      <c r="AB211" s="228" t="str">
        <f t="shared" si="29"/>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7"/>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28"/>
        <v>0</v>
      </c>
      <c r="AB212" s="228" t="str">
        <f t="shared" si="29"/>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7"/>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28"/>
        <v>0</v>
      </c>
      <c r="AB213" s="228" t="str">
        <f t="shared" si="29"/>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7"/>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28"/>
        <v>0</v>
      </c>
      <c r="AB214" s="228" t="str">
        <f t="shared" si="29"/>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7"/>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28"/>
        <v>0</v>
      </c>
      <c r="AB215" s="228" t="str">
        <f t="shared" si="29"/>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7"/>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28"/>
        <v>0</v>
      </c>
      <c r="AB216" s="228" t="str">
        <f t="shared" si="29"/>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7"/>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28"/>
        <v>0</v>
      </c>
      <c r="AB217" s="228" t="str">
        <f t="shared" si="29"/>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7"/>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28"/>
        <v>0</v>
      </c>
      <c r="AB218" s="228" t="str">
        <f t="shared" si="29"/>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7"/>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28"/>
        <v>0</v>
      </c>
      <c r="AB219" s="228" t="str">
        <f t="shared" si="29"/>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7"/>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28"/>
        <v>0</v>
      </c>
      <c r="AB220" s="228" t="str">
        <f t="shared" si="29"/>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7"/>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28"/>
        <v>0</v>
      </c>
      <c r="AB221" s="228" t="str">
        <f t="shared" si="29"/>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7"/>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28"/>
        <v>0</v>
      </c>
      <c r="AB222" s="228" t="str">
        <f t="shared" si="29"/>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7"/>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28"/>
        <v>0</v>
      </c>
      <c r="AB223" s="228" t="str">
        <f t="shared" si="29"/>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7"/>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28"/>
        <v>0</v>
      </c>
      <c r="AB224" s="228" t="str">
        <f t="shared" si="29"/>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7"/>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28"/>
        <v>0</v>
      </c>
      <c r="AB225" s="228" t="str">
        <f t="shared" si="29"/>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7"/>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28"/>
        <v>0</v>
      </c>
      <c r="AB226" s="228" t="str">
        <f t="shared" si="29"/>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7"/>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28"/>
        <v>0</v>
      </c>
      <c r="AB227" s="228" t="str">
        <f t="shared" si="29"/>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7"/>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28"/>
        <v>0</v>
      </c>
      <c r="AB228" s="228" t="str">
        <f t="shared" si="29"/>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7"/>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28"/>
        <v>0</v>
      </c>
      <c r="AB229" s="228" t="str">
        <f t="shared" si="29"/>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0">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1">IF(AND(C230="Smelter not listed",OR(LEN(D230)=0,LEN(E230)=0)),1,0)</f>
        <v>0</v>
      </c>
      <c r="AB230" s="228" t="str">
        <f t="shared" ref="AB230:AB260" si="32">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0"/>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1"/>
        <v>0</v>
      </c>
      <c r="AB231" s="228" t="str">
        <f t="shared" si="32"/>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0"/>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1"/>
        <v>0</v>
      </c>
      <c r="AB232" s="228" t="str">
        <f t="shared" si="32"/>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0"/>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1"/>
        <v>0</v>
      </c>
      <c r="AB233" s="228" t="str">
        <f t="shared" si="32"/>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0"/>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1"/>
        <v>0</v>
      </c>
      <c r="AB234" s="228" t="str">
        <f t="shared" si="32"/>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0"/>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1"/>
        <v>0</v>
      </c>
      <c r="AB235" s="228" t="str">
        <f t="shared" si="32"/>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0"/>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1"/>
        <v>0</v>
      </c>
      <c r="AB236" s="228" t="str">
        <f t="shared" si="32"/>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0"/>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1"/>
        <v>0</v>
      </c>
      <c r="AB237" s="228" t="str">
        <f t="shared" si="32"/>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0"/>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1"/>
        <v>0</v>
      </c>
      <c r="AB238" s="228" t="str">
        <f t="shared" si="32"/>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0"/>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1"/>
        <v>0</v>
      </c>
      <c r="AB239" s="228" t="str">
        <f t="shared" si="32"/>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0"/>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1"/>
        <v>0</v>
      </c>
      <c r="AB240" s="228" t="str">
        <f t="shared" si="32"/>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0"/>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1"/>
        <v>0</v>
      </c>
      <c r="AB241" s="228" t="str">
        <f t="shared" si="32"/>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0"/>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1"/>
        <v>0</v>
      </c>
      <c r="AB242" s="228" t="str">
        <f t="shared" si="32"/>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0"/>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1"/>
        <v>0</v>
      </c>
      <c r="AB243" s="228" t="str">
        <f t="shared" si="32"/>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0"/>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1"/>
        <v>0</v>
      </c>
      <c r="AB244" s="228" t="str">
        <f t="shared" si="32"/>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0"/>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1"/>
        <v>0</v>
      </c>
      <c r="AB245" s="228" t="str">
        <f t="shared" si="32"/>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0"/>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1"/>
        <v>0</v>
      </c>
      <c r="AB246" s="228" t="str">
        <f t="shared" si="32"/>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0"/>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1"/>
        <v>0</v>
      </c>
      <c r="AB247" s="228" t="str">
        <f t="shared" si="32"/>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0"/>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1"/>
        <v>0</v>
      </c>
      <c r="AB248" s="228" t="str">
        <f t="shared" si="32"/>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0"/>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1"/>
        <v>0</v>
      </c>
      <c r="AB249" s="228" t="str">
        <f t="shared" si="32"/>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0"/>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1"/>
        <v>0</v>
      </c>
      <c r="AB250" s="228" t="str">
        <f t="shared" si="32"/>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0"/>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1"/>
        <v>0</v>
      </c>
      <c r="AB251" s="228" t="str">
        <f t="shared" si="32"/>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0"/>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1"/>
        <v>0</v>
      </c>
      <c r="AB252" s="228" t="str">
        <f t="shared" si="32"/>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0"/>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1"/>
        <v>0</v>
      </c>
      <c r="AB253" s="228" t="str">
        <f t="shared" si="32"/>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0"/>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1"/>
        <v>0</v>
      </c>
      <c r="AB254" s="228" t="str">
        <f t="shared" si="32"/>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0"/>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1"/>
        <v>0</v>
      </c>
      <c r="AB255" s="228" t="str">
        <f t="shared" si="32"/>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0"/>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1"/>
        <v>0</v>
      </c>
      <c r="AB256" s="228" t="str">
        <f t="shared" si="32"/>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0"/>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1"/>
        <v>0</v>
      </c>
      <c r="AB257" s="228" t="str">
        <f t="shared" si="32"/>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0"/>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1"/>
        <v>0</v>
      </c>
      <c r="AB258" s="228" t="str">
        <f t="shared" si="32"/>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0"/>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1"/>
        <v>0</v>
      </c>
      <c r="AB259" s="228" t="str">
        <f t="shared" si="32"/>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0"/>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1"/>
        <v>0</v>
      </c>
      <c r="AB260" s="228" t="str">
        <f t="shared" si="32"/>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3">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4">IF(AND(C261="Smelter not listed",OR(LEN(D261)=0,LEN(E261)=0)),1,0)</f>
        <v>0</v>
      </c>
      <c r="AB261" s="228" t="str">
        <f t="shared" ref="AB261" si="35">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6">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7">IF(AND(C262="Smelter not listed",OR(LEN(D262)=0,LEN(E262)=0)),1,0)</f>
        <v>0</v>
      </c>
      <c r="AB262" s="228" t="str">
        <f t="shared" ref="AB262:AB293" si="38">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7"/>
        <v>0</v>
      </c>
      <c r="AB272" s="228" t="str">
        <f t="shared" si="38"/>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6"/>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7"/>
        <v>0</v>
      </c>
      <c r="AB273" s="228" t="str">
        <f t="shared" si="38"/>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6"/>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7"/>
        <v>0</v>
      </c>
      <c r="AB274" s="228" t="str">
        <f t="shared" si="38"/>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6"/>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7"/>
        <v>0</v>
      </c>
      <c r="AB275" s="228" t="str">
        <f t="shared" si="38"/>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6"/>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7"/>
        <v>0</v>
      </c>
      <c r="AB276" s="228" t="str">
        <f t="shared" si="38"/>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6"/>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7"/>
        <v>0</v>
      </c>
      <c r="AB277" s="228" t="str">
        <f t="shared" si="38"/>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6"/>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7"/>
        <v>0</v>
      </c>
      <c r="AB278" s="228" t="str">
        <f t="shared" si="38"/>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6"/>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7"/>
        <v>0</v>
      </c>
      <c r="AB279" s="228" t="str">
        <f t="shared" si="38"/>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6"/>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7"/>
        <v>0</v>
      </c>
      <c r="AB280" s="228" t="str">
        <f t="shared" si="38"/>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6"/>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7"/>
        <v>0</v>
      </c>
      <c r="AB281" s="228" t="str">
        <f t="shared" si="38"/>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6"/>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7"/>
        <v>0</v>
      </c>
      <c r="AB282" s="228" t="str">
        <f t="shared" si="38"/>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6"/>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7"/>
        <v>0</v>
      </c>
      <c r="AB283" s="228" t="str">
        <f t="shared" si="38"/>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6"/>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7"/>
        <v>0</v>
      </c>
      <c r="AB284" s="228" t="str">
        <f t="shared" si="38"/>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6"/>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7"/>
        <v>0</v>
      </c>
      <c r="AB285" s="228" t="str">
        <f t="shared" si="38"/>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6"/>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7"/>
        <v>0</v>
      </c>
      <c r="AB286" s="228" t="str">
        <f t="shared" si="38"/>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6"/>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7"/>
        <v>0</v>
      </c>
      <c r="AB287" s="228" t="str">
        <f t="shared" si="38"/>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6"/>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7"/>
        <v>0</v>
      </c>
      <c r="AB288" s="228" t="str">
        <f t="shared" si="38"/>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6"/>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7"/>
        <v>0</v>
      </c>
      <c r="AB289" s="228" t="str">
        <f t="shared" si="38"/>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6"/>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7"/>
        <v>0</v>
      </c>
      <c r="AB290" s="228" t="str">
        <f t="shared" si="38"/>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6"/>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7"/>
        <v>0</v>
      </c>
      <c r="AB291" s="228" t="str">
        <f t="shared" si="38"/>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6"/>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7"/>
        <v>0</v>
      </c>
      <c r="AB292" s="228" t="str">
        <f t="shared" si="38"/>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6"/>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7"/>
        <v>0</v>
      </c>
      <c r="AB293" s="228" t="str">
        <f t="shared" si="38"/>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39">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0">IF(AND(C294="Smelter not listed",OR(LEN(D294)=0,LEN(E294)=0)),1,0)</f>
        <v>0</v>
      </c>
      <c r="AB294" s="228" t="str">
        <f t="shared" ref="AB294:AB324" si="41">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9"/>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0"/>
        <v>0</v>
      </c>
      <c r="AB295" s="228" t="str">
        <f t="shared" si="41"/>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9"/>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0"/>
        <v>0</v>
      </c>
      <c r="AB296" s="228" t="str">
        <f t="shared" si="41"/>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9"/>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0"/>
        <v>0</v>
      </c>
      <c r="AB297" s="228" t="str">
        <f t="shared" si="41"/>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9"/>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0"/>
        <v>0</v>
      </c>
      <c r="AB298" s="228" t="str">
        <f t="shared" si="41"/>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9"/>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0"/>
        <v>0</v>
      </c>
      <c r="AB299" s="228" t="str">
        <f t="shared" si="41"/>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9"/>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0"/>
        <v>0</v>
      </c>
      <c r="AB300" s="228" t="str">
        <f t="shared" si="41"/>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9"/>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0"/>
        <v>0</v>
      </c>
      <c r="AB301" s="228" t="str">
        <f t="shared" si="41"/>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9"/>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0"/>
        <v>0</v>
      </c>
      <c r="AB302" s="228" t="str">
        <f t="shared" si="41"/>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9"/>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0"/>
        <v>0</v>
      </c>
      <c r="AB303" s="228" t="str">
        <f t="shared" si="41"/>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9"/>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0"/>
        <v>0</v>
      </c>
      <c r="AB304" s="228" t="str">
        <f t="shared" si="41"/>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9"/>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0"/>
        <v>0</v>
      </c>
      <c r="AB305" s="228" t="str">
        <f t="shared" si="41"/>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9"/>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0"/>
        <v>0</v>
      </c>
      <c r="AB306" s="228" t="str">
        <f t="shared" si="41"/>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9"/>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0"/>
        <v>0</v>
      </c>
      <c r="AB307" s="228" t="str">
        <f t="shared" si="41"/>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9"/>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0"/>
        <v>0</v>
      </c>
      <c r="AB308" s="228" t="str">
        <f t="shared" si="41"/>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39"/>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0"/>
        <v>0</v>
      </c>
      <c r="AB309" s="228" t="str">
        <f t="shared" si="41"/>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39"/>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0"/>
        <v>0</v>
      </c>
      <c r="AB310" s="228" t="str">
        <f t="shared" si="41"/>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39"/>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0"/>
        <v>0</v>
      </c>
      <c r="AB311" s="228" t="str">
        <f t="shared" si="41"/>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39"/>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0"/>
        <v>0</v>
      </c>
      <c r="AB312" s="228" t="str">
        <f t="shared" si="41"/>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39"/>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0"/>
        <v>0</v>
      </c>
      <c r="AB313" s="228" t="str">
        <f t="shared" si="41"/>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39"/>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0"/>
        <v>0</v>
      </c>
      <c r="AB314" s="228" t="str">
        <f t="shared" si="41"/>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39"/>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0"/>
        <v>0</v>
      </c>
      <c r="AB315" s="228" t="str">
        <f t="shared" si="41"/>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39"/>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0"/>
        <v>0</v>
      </c>
      <c r="AB316" s="228" t="str">
        <f t="shared" si="41"/>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39"/>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0"/>
        <v>0</v>
      </c>
      <c r="AB317" s="228" t="str">
        <f t="shared" si="41"/>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39"/>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0"/>
        <v>0</v>
      </c>
      <c r="AB318" s="228" t="str">
        <f t="shared" si="41"/>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39"/>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0"/>
        <v>0</v>
      </c>
      <c r="AB319" s="228" t="str">
        <f t="shared" si="41"/>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39"/>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0"/>
        <v>0</v>
      </c>
      <c r="AB320" s="228" t="str">
        <f t="shared" si="41"/>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39"/>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0"/>
        <v>0</v>
      </c>
      <c r="AB321" s="228" t="str">
        <f t="shared" si="41"/>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39"/>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0"/>
        <v>0</v>
      </c>
      <c r="AB322" s="228" t="str">
        <f t="shared" si="41"/>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39"/>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0"/>
        <v>0</v>
      </c>
      <c r="AB323" s="228" t="str">
        <f t="shared" si="41"/>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39"/>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0"/>
        <v>0</v>
      </c>
      <c r="AB324" s="228" t="str">
        <f t="shared" si="41"/>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2">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3">IF(AND(C325="Smelter not listed",OR(LEN(D325)=0,LEN(E325)=0)),1,0)</f>
        <v>0</v>
      </c>
      <c r="AB325" s="228" t="str">
        <f t="shared" ref="AB325" si="44">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5">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6">IF(AND(C326="Smelter not listed",OR(LEN(D326)=0,LEN(E326)=0)),1,0)</f>
        <v>0</v>
      </c>
      <c r="AB326" s="228" t="str">
        <f t="shared" ref="AB326:AB357" si="47">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6"/>
        <v>0</v>
      </c>
      <c r="AB336" s="228" t="str">
        <f t="shared" si="47"/>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5"/>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6"/>
        <v>0</v>
      </c>
      <c r="AB337" s="228" t="str">
        <f t="shared" si="47"/>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5"/>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6"/>
        <v>0</v>
      </c>
      <c r="AB338" s="228" t="str">
        <f t="shared" si="47"/>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5"/>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6"/>
        <v>0</v>
      </c>
      <c r="AB339" s="228" t="str">
        <f t="shared" si="47"/>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5"/>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6"/>
        <v>0</v>
      </c>
      <c r="AB340" s="228" t="str">
        <f t="shared" si="47"/>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5"/>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6"/>
        <v>0</v>
      </c>
      <c r="AB341" s="228" t="str">
        <f t="shared" si="47"/>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5"/>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6"/>
        <v>0</v>
      </c>
      <c r="AB342" s="228" t="str">
        <f t="shared" si="47"/>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5"/>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6"/>
        <v>0</v>
      </c>
      <c r="AB343" s="228" t="str">
        <f t="shared" si="47"/>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5"/>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6"/>
        <v>0</v>
      </c>
      <c r="AB344" s="228" t="str">
        <f t="shared" si="47"/>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5"/>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6"/>
        <v>0</v>
      </c>
      <c r="AB345" s="228" t="str">
        <f t="shared" si="47"/>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5"/>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6"/>
        <v>0</v>
      </c>
      <c r="AB346" s="228" t="str">
        <f t="shared" si="47"/>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5"/>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6"/>
        <v>0</v>
      </c>
      <c r="AB347" s="228" t="str">
        <f t="shared" si="47"/>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5"/>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6"/>
        <v>0</v>
      </c>
      <c r="AB348" s="228" t="str">
        <f t="shared" si="47"/>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5"/>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6"/>
        <v>0</v>
      </c>
      <c r="AB349" s="228" t="str">
        <f t="shared" si="47"/>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5"/>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6"/>
        <v>0</v>
      </c>
      <c r="AB350" s="228" t="str">
        <f t="shared" si="47"/>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5"/>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6"/>
        <v>0</v>
      </c>
      <c r="AB351" s="228" t="str">
        <f t="shared" si="47"/>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5"/>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6"/>
        <v>0</v>
      </c>
      <c r="AB352" s="228" t="str">
        <f t="shared" si="47"/>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5"/>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6"/>
        <v>0</v>
      </c>
      <c r="AB353" s="228" t="str">
        <f t="shared" si="47"/>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5"/>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6"/>
        <v>0</v>
      </c>
      <c r="AB354" s="228" t="str">
        <f t="shared" si="47"/>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5"/>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6"/>
        <v>0</v>
      </c>
      <c r="AB355" s="228" t="str">
        <f t="shared" si="47"/>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5"/>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6"/>
        <v>0</v>
      </c>
      <c r="AB356" s="228" t="str">
        <f t="shared" si="47"/>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5"/>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6"/>
        <v>0</v>
      </c>
      <c r="AB357" s="228" t="str">
        <f t="shared" si="47"/>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48">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49">IF(AND(C358="Smelter not listed",OR(LEN(D358)=0,LEN(E358)=0)),1,0)</f>
        <v>0</v>
      </c>
      <c r="AB358" s="228" t="str">
        <f t="shared" ref="AB358:AB388" si="50">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8"/>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9"/>
        <v>0</v>
      </c>
      <c r="AB359" s="228" t="str">
        <f t="shared" si="50"/>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8"/>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9"/>
        <v>0</v>
      </c>
      <c r="AB360" s="228" t="str">
        <f t="shared" si="50"/>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8"/>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9"/>
        <v>0</v>
      </c>
      <c r="AB361" s="228" t="str">
        <f t="shared" si="50"/>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8"/>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9"/>
        <v>0</v>
      </c>
      <c r="AB362" s="228" t="str">
        <f t="shared" si="50"/>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8"/>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49"/>
        <v>0</v>
      </c>
      <c r="AB363" s="228" t="str">
        <f t="shared" si="50"/>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8"/>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49"/>
        <v>0</v>
      </c>
      <c r="AB364" s="228" t="str">
        <f t="shared" si="50"/>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8"/>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49"/>
        <v>0</v>
      </c>
      <c r="AB365" s="228" t="str">
        <f t="shared" si="50"/>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8"/>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49"/>
        <v>0</v>
      </c>
      <c r="AB366" s="228" t="str">
        <f t="shared" si="50"/>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8"/>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49"/>
        <v>0</v>
      </c>
      <c r="AB367" s="228" t="str">
        <f t="shared" si="50"/>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8"/>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49"/>
        <v>0</v>
      </c>
      <c r="AB368" s="228" t="str">
        <f t="shared" si="50"/>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8"/>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49"/>
        <v>0</v>
      </c>
      <c r="AB369" s="228" t="str">
        <f t="shared" si="50"/>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8"/>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49"/>
        <v>0</v>
      </c>
      <c r="AB370" s="228" t="str">
        <f t="shared" si="50"/>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8"/>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49"/>
        <v>0</v>
      </c>
      <c r="AB371" s="228" t="str">
        <f t="shared" si="50"/>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8"/>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49"/>
        <v>0</v>
      </c>
      <c r="AB372" s="228" t="str">
        <f t="shared" si="50"/>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8"/>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49"/>
        <v>0</v>
      </c>
      <c r="AB373" s="228" t="str">
        <f t="shared" si="50"/>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8"/>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49"/>
        <v>0</v>
      </c>
      <c r="AB374" s="228" t="str">
        <f t="shared" si="50"/>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8"/>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49"/>
        <v>0</v>
      </c>
      <c r="AB375" s="228" t="str">
        <f t="shared" si="50"/>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8"/>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49"/>
        <v>0</v>
      </c>
      <c r="AB376" s="228" t="str">
        <f t="shared" si="50"/>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8"/>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49"/>
        <v>0</v>
      </c>
      <c r="AB377" s="228" t="str">
        <f t="shared" si="50"/>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8"/>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49"/>
        <v>0</v>
      </c>
      <c r="AB378" s="228" t="str">
        <f t="shared" si="50"/>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48"/>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49"/>
        <v>0</v>
      </c>
      <c r="AB379" s="228" t="str">
        <f t="shared" si="50"/>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48"/>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49"/>
        <v>0</v>
      </c>
      <c r="AB380" s="228" t="str">
        <f t="shared" si="50"/>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48"/>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49"/>
        <v>0</v>
      </c>
      <c r="AB381" s="228" t="str">
        <f t="shared" si="50"/>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48"/>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49"/>
        <v>0</v>
      </c>
      <c r="AB382" s="228" t="str">
        <f t="shared" si="50"/>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48"/>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49"/>
        <v>0</v>
      </c>
      <c r="AB383" s="228" t="str">
        <f t="shared" si="50"/>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48"/>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49"/>
        <v>0</v>
      </c>
      <c r="AB384" s="228" t="str">
        <f t="shared" si="50"/>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48"/>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49"/>
        <v>0</v>
      </c>
      <c r="AB385" s="228" t="str">
        <f t="shared" si="50"/>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48"/>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49"/>
        <v>0</v>
      </c>
      <c r="AB386" s="228" t="str">
        <f t="shared" si="50"/>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48"/>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49"/>
        <v>0</v>
      </c>
      <c r="AB387" s="228" t="str">
        <f t="shared" si="50"/>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48"/>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49"/>
        <v>0</v>
      </c>
      <c r="AB388" s="228" t="str">
        <f t="shared" si="50"/>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1">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2">IF(AND(C389="Smelter not listed",OR(LEN(D389)=0,LEN(E389)=0)),1,0)</f>
        <v>0</v>
      </c>
      <c r="AB389" s="228" t="str">
        <f t="shared" ref="AB389" si="53">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4">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5">IF(AND(C390="Smelter not listed",OR(LEN(D390)=0,LEN(E390)=0)),1,0)</f>
        <v>0</v>
      </c>
      <c r="AB390" s="228" t="str">
        <f t="shared" ref="AB390:AB421" si="56">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5"/>
        <v>0</v>
      </c>
      <c r="AB400" s="228" t="str">
        <f t="shared" si="56"/>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4"/>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5"/>
        <v>0</v>
      </c>
      <c r="AB401" s="228" t="str">
        <f t="shared" si="56"/>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4"/>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5"/>
        <v>0</v>
      </c>
      <c r="AB402" s="228" t="str">
        <f t="shared" si="56"/>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4"/>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5"/>
        <v>0</v>
      </c>
      <c r="AB403" s="228" t="str">
        <f t="shared" si="56"/>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4"/>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5"/>
        <v>0</v>
      </c>
      <c r="AB404" s="228" t="str">
        <f t="shared" si="56"/>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4"/>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5"/>
        <v>0</v>
      </c>
      <c r="AB405" s="228" t="str">
        <f t="shared" si="56"/>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4"/>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5"/>
        <v>0</v>
      </c>
      <c r="AB406" s="228" t="str">
        <f t="shared" si="56"/>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4"/>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5"/>
        <v>0</v>
      </c>
      <c r="AB407" s="228" t="str">
        <f t="shared" si="56"/>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4"/>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5"/>
        <v>0</v>
      </c>
      <c r="AB408" s="228" t="str">
        <f t="shared" si="56"/>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4"/>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5"/>
        <v>0</v>
      </c>
      <c r="AB409" s="228" t="str">
        <f t="shared" si="56"/>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4"/>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5"/>
        <v>0</v>
      </c>
      <c r="AB410" s="228" t="str">
        <f t="shared" si="56"/>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4"/>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5"/>
        <v>0</v>
      </c>
      <c r="AB411" s="228" t="str">
        <f t="shared" si="56"/>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4"/>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5"/>
        <v>0</v>
      </c>
      <c r="AB412" s="228" t="str">
        <f t="shared" si="56"/>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4"/>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5"/>
        <v>0</v>
      </c>
      <c r="AB413" s="228" t="str">
        <f t="shared" si="56"/>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4"/>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5"/>
        <v>0</v>
      </c>
      <c r="AB414" s="228" t="str">
        <f t="shared" si="56"/>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4"/>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5"/>
        <v>0</v>
      </c>
      <c r="AB415" s="228" t="str">
        <f t="shared" si="56"/>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4"/>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5"/>
        <v>0</v>
      </c>
      <c r="AB416" s="228" t="str">
        <f t="shared" si="56"/>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4"/>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5"/>
        <v>0</v>
      </c>
      <c r="AB417" s="228" t="str">
        <f t="shared" si="56"/>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4"/>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5"/>
        <v>0</v>
      </c>
      <c r="AB418" s="228" t="str">
        <f t="shared" si="56"/>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4"/>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5"/>
        <v>0</v>
      </c>
      <c r="AB419" s="228" t="str">
        <f t="shared" si="56"/>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4"/>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5"/>
        <v>0</v>
      </c>
      <c r="AB420" s="228" t="str">
        <f t="shared" si="56"/>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4"/>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5"/>
        <v>0</v>
      </c>
      <c r="AB421" s="228" t="str">
        <f t="shared" si="56"/>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7">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58">IF(AND(C422="Smelter not listed",OR(LEN(D422)=0,LEN(E422)=0)),1,0)</f>
        <v>0</v>
      </c>
      <c r="AB422" s="228" t="str">
        <f t="shared" ref="AB422:AB452" si="59">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7"/>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8"/>
        <v>0</v>
      </c>
      <c r="AB423" s="228" t="str">
        <f t="shared" si="59"/>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7"/>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8"/>
        <v>0</v>
      </c>
      <c r="AB424" s="228" t="str">
        <f t="shared" si="59"/>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7"/>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8"/>
        <v>0</v>
      </c>
      <c r="AB425" s="228" t="str">
        <f t="shared" si="59"/>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7"/>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8"/>
        <v>0</v>
      </c>
      <c r="AB426" s="228" t="str">
        <f t="shared" si="59"/>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7"/>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58"/>
        <v>0</v>
      </c>
      <c r="AB427" s="228" t="str">
        <f t="shared" si="59"/>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7"/>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58"/>
        <v>0</v>
      </c>
      <c r="AB428" s="228" t="str">
        <f t="shared" si="59"/>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7"/>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58"/>
        <v>0</v>
      </c>
      <c r="AB429" s="228" t="str">
        <f t="shared" si="59"/>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7"/>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58"/>
        <v>0</v>
      </c>
      <c r="AB430" s="228" t="str">
        <f t="shared" si="59"/>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7"/>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58"/>
        <v>0</v>
      </c>
      <c r="AB431" s="228" t="str">
        <f t="shared" si="59"/>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7"/>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58"/>
        <v>0</v>
      </c>
      <c r="AB432" s="228" t="str">
        <f t="shared" si="59"/>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7"/>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58"/>
        <v>0</v>
      </c>
      <c r="AB433" s="228" t="str">
        <f t="shared" si="59"/>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7"/>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58"/>
        <v>0</v>
      </c>
      <c r="AB434" s="228" t="str">
        <f t="shared" si="59"/>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7"/>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58"/>
        <v>0</v>
      </c>
      <c r="AB435" s="228" t="str">
        <f t="shared" si="59"/>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7"/>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58"/>
        <v>0</v>
      </c>
      <c r="AB436" s="228" t="str">
        <f t="shared" si="59"/>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7"/>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58"/>
        <v>0</v>
      </c>
      <c r="AB437" s="228" t="str">
        <f t="shared" si="59"/>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7"/>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58"/>
        <v>0</v>
      </c>
      <c r="AB438" s="228" t="str">
        <f t="shared" si="59"/>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7"/>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58"/>
        <v>0</v>
      </c>
      <c r="AB439" s="228" t="str">
        <f t="shared" si="59"/>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7"/>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58"/>
        <v>0</v>
      </c>
      <c r="AB440" s="228" t="str">
        <f t="shared" si="59"/>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7"/>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58"/>
        <v>0</v>
      </c>
      <c r="AB441" s="228" t="str">
        <f t="shared" si="59"/>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7"/>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58"/>
        <v>0</v>
      </c>
      <c r="AB442" s="228" t="str">
        <f t="shared" si="59"/>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7"/>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58"/>
        <v>0</v>
      </c>
      <c r="AB443" s="228" t="str">
        <f t="shared" si="59"/>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7"/>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58"/>
        <v>0</v>
      </c>
      <c r="AB444" s="228" t="str">
        <f t="shared" si="59"/>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7"/>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58"/>
        <v>0</v>
      </c>
      <c r="AB445" s="228" t="str">
        <f t="shared" si="59"/>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7"/>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58"/>
        <v>0</v>
      </c>
      <c r="AB446" s="228" t="str">
        <f t="shared" si="59"/>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7"/>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58"/>
        <v>0</v>
      </c>
      <c r="AB447" s="228" t="str">
        <f t="shared" si="59"/>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7"/>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58"/>
        <v>0</v>
      </c>
      <c r="AB448" s="228" t="str">
        <f t="shared" si="59"/>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7"/>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58"/>
        <v>0</v>
      </c>
      <c r="AB449" s="228" t="str">
        <f t="shared" si="59"/>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7"/>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58"/>
        <v>0</v>
      </c>
      <c r="AB450" s="228" t="str">
        <f t="shared" si="59"/>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7"/>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58"/>
        <v>0</v>
      </c>
      <c r="AB451" s="228" t="str">
        <f t="shared" si="59"/>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7"/>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58"/>
        <v>0</v>
      </c>
      <c r="AB452" s="228" t="str">
        <f t="shared" si="59"/>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0">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1">IF(AND(C453="Smelter not listed",OR(LEN(D453)=0,LEN(E453)=0)),1,0)</f>
        <v>0</v>
      </c>
      <c r="AB453" s="228" t="str">
        <f t="shared" ref="AB453" si="62">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3">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4">IF(AND(C454="Smelter not listed",OR(LEN(D454)=0,LEN(E454)=0)),1,0)</f>
        <v>0</v>
      </c>
      <c r="AB454" s="228" t="str">
        <f t="shared" ref="AB454:AB485" si="65">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3"/>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4"/>
        <v>0</v>
      </c>
      <c r="AB464" s="228" t="str">
        <f t="shared" si="65"/>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3"/>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4"/>
        <v>0</v>
      </c>
      <c r="AB465" s="228" t="str">
        <f t="shared" si="65"/>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3"/>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4"/>
        <v>0</v>
      </c>
      <c r="AB466" s="228" t="str">
        <f t="shared" si="65"/>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3"/>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4"/>
        <v>0</v>
      </c>
      <c r="AB467" s="228" t="str">
        <f t="shared" si="65"/>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3"/>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4"/>
        <v>0</v>
      </c>
      <c r="AB468" s="228" t="str">
        <f t="shared" si="65"/>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3"/>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4"/>
        <v>0</v>
      </c>
      <c r="AB469" s="228" t="str">
        <f t="shared" si="65"/>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3"/>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4"/>
        <v>0</v>
      </c>
      <c r="AB470" s="228" t="str">
        <f t="shared" si="65"/>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3"/>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4"/>
        <v>0</v>
      </c>
      <c r="AB471" s="228" t="str">
        <f t="shared" si="65"/>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3"/>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4"/>
        <v>0</v>
      </c>
      <c r="AB472" s="228" t="str">
        <f t="shared" si="65"/>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3"/>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4"/>
        <v>0</v>
      </c>
      <c r="AB473" s="228" t="str">
        <f t="shared" si="65"/>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3"/>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4"/>
        <v>0</v>
      </c>
      <c r="AB474" s="228" t="str">
        <f t="shared" si="65"/>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3"/>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4"/>
        <v>0</v>
      </c>
      <c r="AB475" s="228" t="str">
        <f t="shared" si="65"/>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3"/>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4"/>
        <v>0</v>
      </c>
      <c r="AB476" s="228" t="str">
        <f t="shared" si="65"/>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3"/>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4"/>
        <v>0</v>
      </c>
      <c r="AB477" s="228" t="str">
        <f t="shared" si="65"/>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3"/>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4"/>
        <v>0</v>
      </c>
      <c r="AB478" s="228" t="str">
        <f t="shared" si="65"/>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3"/>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4"/>
        <v>0</v>
      </c>
      <c r="AB479" s="228" t="str">
        <f t="shared" si="65"/>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3"/>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4"/>
        <v>0</v>
      </c>
      <c r="AB480" s="228" t="str">
        <f t="shared" si="65"/>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3"/>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4"/>
        <v>0</v>
      </c>
      <c r="AB481" s="228" t="str">
        <f t="shared" si="65"/>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3"/>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4"/>
        <v>0</v>
      </c>
      <c r="AB482" s="228" t="str">
        <f t="shared" si="65"/>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3"/>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4"/>
        <v>0</v>
      </c>
      <c r="AB483" s="228" t="str">
        <f t="shared" si="65"/>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3"/>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4"/>
        <v>0</v>
      </c>
      <c r="AB484" s="228" t="str">
        <f t="shared" si="65"/>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3"/>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4"/>
        <v>0</v>
      </c>
      <c r="AB485" s="228" t="str">
        <f t="shared" si="65"/>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6">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7">IF(AND(C486="Smelter not listed",OR(LEN(D486)=0,LEN(E486)=0)),1,0)</f>
        <v>0</v>
      </c>
      <c r="AB486" s="228" t="str">
        <f t="shared" ref="AB486:AB516" si="68">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6"/>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7"/>
        <v>0</v>
      </c>
      <c r="AB487" s="228" t="str">
        <f t="shared" si="68"/>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6"/>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7"/>
        <v>0</v>
      </c>
      <c r="AB488" s="228" t="str">
        <f t="shared" si="68"/>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6"/>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7"/>
        <v>0</v>
      </c>
      <c r="AB489" s="228" t="str">
        <f t="shared" si="68"/>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6"/>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7"/>
        <v>0</v>
      </c>
      <c r="AB490" s="228" t="str">
        <f t="shared" si="68"/>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6"/>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7"/>
        <v>0</v>
      </c>
      <c r="AB491" s="228" t="str">
        <f t="shared" si="68"/>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6"/>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7"/>
        <v>0</v>
      </c>
      <c r="AB492" s="228" t="str">
        <f t="shared" si="68"/>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6"/>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7"/>
        <v>0</v>
      </c>
      <c r="AB493" s="228" t="str">
        <f t="shared" si="68"/>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6"/>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7"/>
        <v>0</v>
      </c>
      <c r="AB494" s="228" t="str">
        <f t="shared" si="68"/>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6"/>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7"/>
        <v>0</v>
      </c>
      <c r="AB495" s="228" t="str">
        <f t="shared" si="68"/>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6"/>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7"/>
        <v>0</v>
      </c>
      <c r="AB496" s="228" t="str">
        <f t="shared" si="68"/>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6"/>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7"/>
        <v>0</v>
      </c>
      <c r="AB497" s="228" t="str">
        <f t="shared" si="68"/>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6"/>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7"/>
        <v>0</v>
      </c>
      <c r="AB498" s="228" t="str">
        <f t="shared" si="68"/>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6"/>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7"/>
        <v>0</v>
      </c>
      <c r="AB499" s="228" t="str">
        <f t="shared" si="68"/>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6"/>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7"/>
        <v>0</v>
      </c>
      <c r="AB500" s="228" t="str">
        <f t="shared" si="68"/>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6"/>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7"/>
        <v>0</v>
      </c>
      <c r="AB501" s="228" t="str">
        <f t="shared" si="68"/>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6"/>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7"/>
        <v>0</v>
      </c>
      <c r="AB502" s="228" t="str">
        <f t="shared" si="68"/>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6"/>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7"/>
        <v>0</v>
      </c>
      <c r="AB503" s="228" t="str">
        <f t="shared" si="68"/>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6"/>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7"/>
        <v>0</v>
      </c>
      <c r="AB504" s="228" t="str">
        <f t="shared" si="68"/>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6"/>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7"/>
        <v>0</v>
      </c>
      <c r="AB505" s="228" t="str">
        <f t="shared" si="68"/>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6"/>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7"/>
        <v>0</v>
      </c>
      <c r="AB506" s="228" t="str">
        <f t="shared" si="68"/>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6"/>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7"/>
        <v>0</v>
      </c>
      <c r="AB507" s="228" t="str">
        <f t="shared" si="68"/>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6"/>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7"/>
        <v>0</v>
      </c>
      <c r="AB508" s="228" t="str">
        <f t="shared" si="68"/>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6"/>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7"/>
        <v>0</v>
      </c>
      <c r="AB509" s="228" t="str">
        <f t="shared" si="68"/>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6"/>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7"/>
        <v>0</v>
      </c>
      <c r="AB510" s="228" t="str">
        <f t="shared" si="68"/>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6"/>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7"/>
        <v>0</v>
      </c>
      <c r="AB511" s="228" t="str">
        <f t="shared" si="68"/>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6"/>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7"/>
        <v>0</v>
      </c>
      <c r="AB512" s="228" t="str">
        <f t="shared" si="68"/>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6"/>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7"/>
        <v>0</v>
      </c>
      <c r="AB513" s="228" t="str">
        <f t="shared" si="68"/>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6"/>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7"/>
        <v>0</v>
      </c>
      <c r="AB514" s="228" t="str">
        <f t="shared" si="68"/>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6"/>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7"/>
        <v>0</v>
      </c>
      <c r="AB515" s="228" t="str">
        <f t="shared" si="68"/>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6"/>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7"/>
        <v>0</v>
      </c>
      <c r="AB516" s="228" t="str">
        <f t="shared" si="68"/>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69">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0">IF(AND(C517="Smelter not listed",OR(LEN(D517)=0,LEN(E517)=0)),1,0)</f>
        <v>0</v>
      </c>
      <c r="AB517" s="228" t="str">
        <f t="shared" ref="AB517" si="71">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2">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3">IF(AND(C518="Smelter not listed",OR(LEN(D518)=0,LEN(E518)=0)),1,0)</f>
        <v>0</v>
      </c>
      <c r="AB518" s="228" t="str">
        <f t="shared" ref="AB518:AB549" si="74">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2"/>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3"/>
        <v>0</v>
      </c>
      <c r="AB523" s="228" t="str">
        <f t="shared" si="74"/>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3"/>
        <v>0</v>
      </c>
      <c r="AB524" s="228" t="str">
        <f t="shared" si="74"/>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2"/>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3"/>
        <v>0</v>
      </c>
      <c r="AB525" s="228" t="str">
        <f t="shared" si="74"/>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2"/>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3"/>
        <v>0</v>
      </c>
      <c r="AB526" s="228" t="str">
        <f t="shared" si="74"/>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2"/>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3"/>
        <v>0</v>
      </c>
      <c r="AB527" s="228" t="str">
        <f t="shared" si="74"/>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2"/>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3"/>
        <v>0</v>
      </c>
      <c r="AB528" s="228" t="str">
        <f t="shared" si="74"/>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2"/>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3"/>
        <v>0</v>
      </c>
      <c r="AB529" s="228" t="str">
        <f t="shared" si="74"/>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2"/>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3"/>
        <v>0</v>
      </c>
      <c r="AB530" s="228" t="str">
        <f t="shared" si="74"/>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2"/>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3"/>
        <v>0</v>
      </c>
      <c r="AB531" s="228" t="str">
        <f t="shared" si="74"/>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2"/>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3"/>
        <v>0</v>
      </c>
      <c r="AB532" s="228" t="str">
        <f t="shared" si="74"/>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2"/>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3"/>
        <v>0</v>
      </c>
      <c r="AB533" s="228" t="str">
        <f t="shared" si="74"/>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2"/>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3"/>
        <v>0</v>
      </c>
      <c r="AB534" s="228" t="str">
        <f t="shared" si="74"/>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2"/>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3"/>
        <v>0</v>
      </c>
      <c r="AB535" s="228" t="str">
        <f t="shared" si="74"/>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2"/>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3"/>
        <v>0</v>
      </c>
      <c r="AB536" s="228" t="str">
        <f t="shared" si="74"/>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2"/>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3"/>
        <v>0</v>
      </c>
      <c r="AB537" s="228" t="str">
        <f t="shared" si="74"/>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2"/>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3"/>
        <v>0</v>
      </c>
      <c r="AB538" s="228" t="str">
        <f t="shared" si="74"/>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2"/>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3"/>
        <v>0</v>
      </c>
      <c r="AB539" s="228" t="str">
        <f t="shared" si="74"/>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2"/>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3"/>
        <v>0</v>
      </c>
      <c r="AB540" s="228" t="str">
        <f t="shared" si="74"/>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2"/>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3"/>
        <v>0</v>
      </c>
      <c r="AB541" s="228" t="str">
        <f t="shared" si="74"/>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2"/>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3"/>
        <v>0</v>
      </c>
      <c r="AB542" s="228" t="str">
        <f t="shared" si="74"/>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2"/>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3"/>
        <v>0</v>
      </c>
      <c r="AB543" s="228" t="str">
        <f t="shared" si="74"/>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2"/>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3"/>
        <v>0</v>
      </c>
      <c r="AB544" s="228" t="str">
        <f t="shared" si="74"/>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2"/>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3"/>
        <v>0</v>
      </c>
      <c r="AB545" s="228" t="str">
        <f t="shared" si="74"/>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2"/>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3"/>
        <v>0</v>
      </c>
      <c r="AB546" s="228" t="str">
        <f t="shared" si="74"/>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2"/>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3"/>
        <v>0</v>
      </c>
      <c r="AB547" s="228" t="str">
        <f t="shared" si="74"/>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2"/>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3"/>
        <v>0</v>
      </c>
      <c r="AB548" s="228" t="str">
        <f t="shared" si="74"/>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2"/>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3"/>
        <v>0</v>
      </c>
      <c r="AB549" s="228" t="str">
        <f t="shared" si="74"/>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5">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6">IF(AND(C550="Smelter not listed",OR(LEN(D550)=0,LEN(E550)=0)),1,0)</f>
        <v>0</v>
      </c>
      <c r="AB550" s="228" t="str">
        <f t="shared" ref="AB550:AB580" si="77">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5"/>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6"/>
        <v>0</v>
      </c>
      <c r="AB551" s="228" t="str">
        <f t="shared" si="77"/>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5"/>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6"/>
        <v>0</v>
      </c>
      <c r="AB552" s="228" t="str">
        <f t="shared" si="77"/>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5"/>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6"/>
        <v>0</v>
      </c>
      <c r="AB553" s="228" t="str">
        <f t="shared" si="77"/>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5"/>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6"/>
        <v>0</v>
      </c>
      <c r="AB554" s="228" t="str">
        <f t="shared" si="77"/>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5"/>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6"/>
        <v>0</v>
      </c>
      <c r="AB555" s="228" t="str">
        <f t="shared" si="77"/>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5"/>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6"/>
        <v>0</v>
      </c>
      <c r="AB556" s="228" t="str">
        <f t="shared" si="77"/>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5"/>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6"/>
        <v>0</v>
      </c>
      <c r="AB557" s="228" t="str">
        <f t="shared" si="77"/>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5"/>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6"/>
        <v>0</v>
      </c>
      <c r="AB558" s="228" t="str">
        <f t="shared" si="77"/>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5"/>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6"/>
        <v>0</v>
      </c>
      <c r="AB559" s="228" t="str">
        <f t="shared" si="77"/>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5"/>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6"/>
        <v>0</v>
      </c>
      <c r="AB560" s="228" t="str">
        <f t="shared" si="77"/>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5"/>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6"/>
        <v>0</v>
      </c>
      <c r="AB561" s="228" t="str">
        <f t="shared" si="77"/>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5"/>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6"/>
        <v>0</v>
      </c>
      <c r="AB562" s="228" t="str">
        <f t="shared" si="77"/>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5"/>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6"/>
        <v>0</v>
      </c>
      <c r="AB563" s="228" t="str">
        <f t="shared" si="77"/>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5"/>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6"/>
        <v>0</v>
      </c>
      <c r="AB564" s="228" t="str">
        <f t="shared" si="77"/>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5"/>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6"/>
        <v>0</v>
      </c>
      <c r="AB565" s="228" t="str">
        <f t="shared" si="77"/>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5"/>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6"/>
        <v>0</v>
      </c>
      <c r="AB566" s="228" t="str">
        <f t="shared" si="77"/>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5"/>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6"/>
        <v>0</v>
      </c>
      <c r="AB567" s="228" t="str">
        <f t="shared" si="77"/>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5"/>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6"/>
        <v>0</v>
      </c>
      <c r="AB568" s="228" t="str">
        <f t="shared" si="77"/>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5"/>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6"/>
        <v>0</v>
      </c>
      <c r="AB569" s="228" t="str">
        <f t="shared" si="77"/>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5"/>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6"/>
        <v>0</v>
      </c>
      <c r="AB570" s="228" t="str">
        <f t="shared" si="77"/>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5"/>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6"/>
        <v>0</v>
      </c>
      <c r="AB571" s="228" t="str">
        <f t="shared" si="77"/>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5"/>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6"/>
        <v>0</v>
      </c>
      <c r="AB572" s="228" t="str">
        <f t="shared" si="77"/>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5"/>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6"/>
        <v>0</v>
      </c>
      <c r="AB573" s="228" t="str">
        <f t="shared" si="77"/>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5"/>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6"/>
        <v>0</v>
      </c>
      <c r="AB574" s="228" t="str">
        <f t="shared" si="77"/>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5"/>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6"/>
        <v>0</v>
      </c>
      <c r="AB575" s="228" t="str">
        <f t="shared" si="77"/>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5"/>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6"/>
        <v>0</v>
      </c>
      <c r="AB576" s="228" t="str">
        <f t="shared" si="77"/>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5"/>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6"/>
        <v>0</v>
      </c>
      <c r="AB577" s="228" t="str">
        <f t="shared" si="77"/>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5"/>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6"/>
        <v>0</v>
      </c>
      <c r="AB578" s="228" t="str">
        <f t="shared" si="77"/>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5"/>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6"/>
        <v>0</v>
      </c>
      <c r="AB579" s="228" t="str">
        <f t="shared" si="77"/>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5"/>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6"/>
        <v>0</v>
      </c>
      <c r="AB580" s="228" t="str">
        <f t="shared" si="77"/>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78">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79">IF(AND(C581="Smelter not listed",OR(LEN(D581)=0,LEN(E581)=0)),1,0)</f>
        <v>0</v>
      </c>
      <c r="AB581" s="228" t="str">
        <f t="shared" ref="AB581" si="80">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1">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2">IF(AND(C586="Smelter not listed",OR(LEN(D586)=0,LEN(E586)=0)),1,0)</f>
        <v>0</v>
      </c>
      <c r="AB586" s="228" t="str">
        <f t="shared" ref="AB586" si="83">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4">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5">IF(AND(C587="Smelter not listed",OR(LEN(D587)=0,LEN(E587)=0)),1,0)</f>
        <v>0</v>
      </c>
      <c r="AB587" s="228" t="str">
        <f t="shared" ref="AB587:AB634" si="86">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4"/>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5"/>
        <v>0</v>
      </c>
      <c r="AB588" s="228" t="str">
        <f t="shared" si="86"/>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4"/>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5"/>
        <v>0</v>
      </c>
      <c r="AB589" s="228" t="str">
        <f t="shared" si="86"/>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4"/>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5"/>
        <v>0</v>
      </c>
      <c r="AB590" s="228" t="str">
        <f t="shared" si="86"/>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4"/>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5"/>
        <v>0</v>
      </c>
      <c r="AB591" s="228" t="str">
        <f t="shared" si="86"/>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4"/>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5"/>
        <v>0</v>
      </c>
      <c r="AB592" s="228" t="str">
        <f t="shared" si="86"/>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4"/>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5"/>
        <v>0</v>
      </c>
      <c r="AB593" s="228" t="str">
        <f t="shared" si="86"/>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4"/>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5"/>
        <v>0</v>
      </c>
      <c r="AB594" s="228" t="str">
        <f t="shared" si="86"/>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4"/>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5"/>
        <v>0</v>
      </c>
      <c r="AB595" s="228" t="str">
        <f t="shared" si="86"/>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4"/>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5"/>
        <v>0</v>
      </c>
      <c r="AB596" s="228" t="str">
        <f t="shared" si="86"/>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4"/>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5"/>
        <v>0</v>
      </c>
      <c r="AB597" s="228" t="str">
        <f t="shared" si="86"/>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4"/>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5"/>
        <v>0</v>
      </c>
      <c r="AB598" s="228" t="str">
        <f t="shared" si="86"/>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4"/>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5"/>
        <v>0</v>
      </c>
      <c r="AB599" s="228" t="str">
        <f t="shared" si="86"/>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4"/>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5"/>
        <v>0</v>
      </c>
      <c r="AB600" s="228" t="str">
        <f t="shared" si="86"/>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4"/>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5"/>
        <v>0</v>
      </c>
      <c r="AB601" s="228" t="str">
        <f t="shared" si="86"/>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4"/>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5"/>
        <v>0</v>
      </c>
      <c r="AB602" s="228" t="str">
        <f t="shared" si="86"/>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4"/>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5"/>
        <v>0</v>
      </c>
      <c r="AB603" s="228" t="str">
        <f t="shared" si="86"/>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4"/>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5"/>
        <v>0</v>
      </c>
      <c r="AB604" s="228" t="str">
        <f t="shared" si="86"/>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4"/>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5"/>
        <v>0</v>
      </c>
      <c r="AB605" s="228" t="str">
        <f t="shared" si="86"/>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4"/>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5"/>
        <v>0</v>
      </c>
      <c r="AB606" s="228" t="str">
        <f t="shared" si="86"/>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4"/>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5"/>
        <v>0</v>
      </c>
      <c r="AB607" s="228" t="str">
        <f t="shared" si="86"/>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4"/>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5"/>
        <v>0</v>
      </c>
      <c r="AB608" s="228" t="str">
        <f t="shared" si="86"/>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4"/>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5"/>
        <v>0</v>
      </c>
      <c r="AB609" s="228" t="str">
        <f t="shared" si="86"/>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4"/>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5"/>
        <v>0</v>
      </c>
      <c r="AB610" s="228" t="str">
        <f t="shared" si="86"/>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4"/>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5"/>
        <v>0</v>
      </c>
      <c r="AB611" s="228" t="str">
        <f t="shared" si="86"/>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4"/>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5"/>
        <v>0</v>
      </c>
      <c r="AB612" s="228" t="str">
        <f t="shared" si="86"/>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4"/>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5"/>
        <v>0</v>
      </c>
      <c r="AB613" s="228" t="str">
        <f t="shared" si="86"/>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4"/>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5"/>
        <v>0</v>
      </c>
      <c r="AB614" s="228" t="str">
        <f t="shared" si="86"/>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4"/>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5"/>
        <v>0</v>
      </c>
      <c r="AB615" s="228" t="str">
        <f t="shared" si="86"/>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4"/>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5"/>
        <v>0</v>
      </c>
      <c r="AB616" s="228" t="str">
        <f t="shared" si="86"/>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4"/>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5"/>
        <v>0</v>
      </c>
      <c r="AB617" s="228" t="str">
        <f t="shared" si="86"/>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4"/>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5"/>
        <v>0</v>
      </c>
      <c r="AB618" s="228" t="str">
        <f t="shared" si="86"/>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4"/>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5"/>
        <v>0</v>
      </c>
      <c r="AB619" s="228" t="str">
        <f t="shared" si="86"/>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4"/>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5"/>
        <v>0</v>
      </c>
      <c r="AB620" s="228" t="str">
        <f t="shared" si="86"/>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4"/>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5"/>
        <v>0</v>
      </c>
      <c r="AB621" s="228" t="str">
        <f t="shared" si="86"/>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4"/>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5"/>
        <v>0</v>
      </c>
      <c r="AB622" s="228" t="str">
        <f t="shared" si="86"/>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4"/>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5"/>
        <v>0</v>
      </c>
      <c r="AB623" s="228" t="str">
        <f t="shared" si="86"/>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4"/>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5"/>
        <v>0</v>
      </c>
      <c r="AB624" s="228" t="str">
        <f t="shared" si="86"/>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4"/>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5"/>
        <v>0</v>
      </c>
      <c r="AB625" s="228" t="str">
        <f t="shared" si="86"/>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4"/>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5"/>
        <v>0</v>
      </c>
      <c r="AB626" s="228" t="str">
        <f t="shared" si="86"/>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4"/>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5"/>
        <v>0</v>
      </c>
      <c r="AB627" s="228" t="str">
        <f t="shared" si="86"/>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4"/>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5"/>
        <v>0</v>
      </c>
      <c r="AB628" s="228" t="str">
        <f t="shared" si="86"/>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4"/>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5"/>
        <v>0</v>
      </c>
      <c r="AB629" s="228" t="str">
        <f t="shared" si="86"/>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4"/>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5"/>
        <v>0</v>
      </c>
      <c r="AB630" s="228" t="str">
        <f t="shared" si="86"/>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4"/>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5"/>
        <v>0</v>
      </c>
      <c r="AB631" s="228" t="str">
        <f t="shared" si="86"/>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4"/>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5"/>
        <v>0</v>
      </c>
      <c r="AB632" s="228" t="str">
        <f t="shared" si="86"/>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4"/>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5"/>
        <v>0</v>
      </c>
      <c r="AB633" s="228" t="str">
        <f t="shared" si="86"/>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4"/>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5"/>
        <v>0</v>
      </c>
      <c r="AB634" s="228" t="str">
        <f t="shared" si="86"/>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7">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88">IF(AND(C635="Smelter not listed",OR(LEN(D635)=0,LEN(E635)=0)),1,0)</f>
        <v>0</v>
      </c>
      <c r="AB635" s="228" t="str">
        <f t="shared" ref="AB635" si="89">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0">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1">IF(AND(C636="Smelter not listed",OR(LEN(D636)=0,LEN(E636)=0)),1,0)</f>
        <v>0</v>
      </c>
      <c r="AB636" s="228" t="str">
        <f t="shared" ref="AB636:AB667" si="92">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1"/>
        <v>0</v>
      </c>
      <c r="AB648" s="228" t="str">
        <f t="shared" si="92"/>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0"/>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1"/>
        <v>0</v>
      </c>
      <c r="AB649" s="228" t="str">
        <f t="shared" si="92"/>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0"/>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1"/>
        <v>0</v>
      </c>
      <c r="AB650" s="228" t="str">
        <f t="shared" si="92"/>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0"/>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1"/>
        <v>0</v>
      </c>
      <c r="AB651" s="228" t="str">
        <f t="shared" si="92"/>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0"/>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1"/>
        <v>0</v>
      </c>
      <c r="AB652" s="228" t="str">
        <f t="shared" si="92"/>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0"/>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1"/>
        <v>0</v>
      </c>
      <c r="AB653" s="228" t="str">
        <f t="shared" si="92"/>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0"/>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1"/>
        <v>0</v>
      </c>
      <c r="AB654" s="228" t="str">
        <f t="shared" si="92"/>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0"/>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1"/>
        <v>0</v>
      </c>
      <c r="AB655" s="228" t="str">
        <f t="shared" si="92"/>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0"/>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1"/>
        <v>0</v>
      </c>
      <c r="AB656" s="228" t="str">
        <f t="shared" si="92"/>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0"/>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1"/>
        <v>0</v>
      </c>
      <c r="AB657" s="228" t="str">
        <f t="shared" si="92"/>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0"/>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1"/>
        <v>0</v>
      </c>
      <c r="AB658" s="228" t="str">
        <f t="shared" si="92"/>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0"/>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1"/>
        <v>0</v>
      </c>
      <c r="AB659" s="228" t="str">
        <f t="shared" si="92"/>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0"/>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1"/>
        <v>0</v>
      </c>
      <c r="AB660" s="228" t="str">
        <f t="shared" si="92"/>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0"/>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1"/>
        <v>0</v>
      </c>
      <c r="AB661" s="228" t="str">
        <f t="shared" si="92"/>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0"/>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1"/>
        <v>0</v>
      </c>
      <c r="AB662" s="228" t="str">
        <f t="shared" si="92"/>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0"/>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1"/>
        <v>0</v>
      </c>
      <c r="AB663" s="228" t="str">
        <f t="shared" si="92"/>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0"/>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1"/>
        <v>0</v>
      </c>
      <c r="AB664" s="228" t="str">
        <f t="shared" si="92"/>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0"/>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1"/>
        <v>0</v>
      </c>
      <c r="AB665" s="228" t="str">
        <f t="shared" si="92"/>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0"/>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1"/>
        <v>0</v>
      </c>
      <c r="AB666" s="228" t="str">
        <f t="shared" si="92"/>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0"/>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1"/>
        <v>0</v>
      </c>
      <c r="AB667" s="228" t="str">
        <f t="shared" si="92"/>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3">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4">IF(AND(C668="Smelter not listed",OR(LEN(D668)=0,LEN(E668)=0)),1,0)</f>
        <v>0</v>
      </c>
      <c r="AB668" s="228" t="str">
        <f t="shared" ref="AB668:AB698" si="95">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3"/>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4"/>
        <v>0</v>
      </c>
      <c r="AB669" s="228" t="str">
        <f t="shared" si="95"/>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3"/>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4"/>
        <v>0</v>
      </c>
      <c r="AB670" s="228" t="str">
        <f t="shared" si="95"/>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3"/>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4"/>
        <v>0</v>
      </c>
      <c r="AB671" s="228" t="str">
        <f t="shared" si="95"/>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3"/>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4"/>
        <v>0</v>
      </c>
      <c r="AB672" s="228" t="str">
        <f t="shared" si="95"/>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3"/>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4"/>
        <v>0</v>
      </c>
      <c r="AB673" s="228" t="str">
        <f t="shared" si="95"/>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3"/>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4"/>
        <v>0</v>
      </c>
      <c r="AB674" s="228" t="str">
        <f t="shared" si="95"/>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3"/>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4"/>
        <v>0</v>
      </c>
      <c r="AB675" s="228" t="str">
        <f t="shared" si="95"/>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3"/>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4"/>
        <v>0</v>
      </c>
      <c r="AB676" s="228" t="str">
        <f t="shared" si="95"/>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3"/>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4"/>
        <v>0</v>
      </c>
      <c r="AB677" s="228" t="str">
        <f t="shared" si="95"/>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3"/>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4"/>
        <v>0</v>
      </c>
      <c r="AB678" s="228" t="str">
        <f t="shared" si="95"/>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3"/>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4"/>
        <v>0</v>
      </c>
      <c r="AB679" s="228" t="str">
        <f t="shared" si="95"/>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3"/>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4"/>
        <v>0</v>
      </c>
      <c r="AB680" s="228" t="str">
        <f t="shared" si="95"/>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3"/>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4"/>
        <v>0</v>
      </c>
      <c r="AB681" s="228" t="str">
        <f t="shared" si="95"/>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3"/>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4"/>
        <v>0</v>
      </c>
      <c r="AB682" s="228" t="str">
        <f t="shared" si="95"/>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3"/>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4"/>
        <v>0</v>
      </c>
      <c r="AB683" s="228" t="str">
        <f t="shared" si="95"/>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3"/>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4"/>
        <v>0</v>
      </c>
      <c r="AB684" s="228" t="str">
        <f t="shared" si="95"/>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3"/>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4"/>
        <v>0</v>
      </c>
      <c r="AB685" s="228" t="str">
        <f t="shared" si="95"/>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3"/>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4"/>
        <v>0</v>
      </c>
      <c r="AB686" s="228" t="str">
        <f t="shared" si="95"/>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3"/>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4"/>
        <v>0</v>
      </c>
      <c r="AB687" s="228" t="str">
        <f t="shared" si="95"/>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3"/>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4"/>
        <v>0</v>
      </c>
      <c r="AB688" s="228" t="str">
        <f t="shared" si="95"/>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3"/>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4"/>
        <v>0</v>
      </c>
      <c r="AB689" s="228" t="str">
        <f t="shared" si="95"/>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3"/>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4"/>
        <v>0</v>
      </c>
      <c r="AB690" s="228" t="str">
        <f t="shared" si="95"/>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3"/>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4"/>
        <v>0</v>
      </c>
      <c r="AB691" s="228" t="str">
        <f t="shared" si="95"/>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3"/>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4"/>
        <v>0</v>
      </c>
      <c r="AB692" s="228" t="str">
        <f t="shared" si="95"/>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3"/>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4"/>
        <v>0</v>
      </c>
      <c r="AB693" s="228" t="str">
        <f t="shared" si="95"/>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3"/>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4"/>
        <v>0</v>
      </c>
      <c r="AB694" s="228" t="str">
        <f t="shared" si="95"/>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3"/>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4"/>
        <v>0</v>
      </c>
      <c r="AB695" s="228" t="str">
        <f t="shared" si="95"/>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3"/>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4"/>
        <v>0</v>
      </c>
      <c r="AB696" s="228" t="str">
        <f t="shared" si="95"/>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3"/>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4"/>
        <v>0</v>
      </c>
      <c r="AB697" s="228" t="str">
        <f t="shared" si="95"/>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3"/>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4"/>
        <v>0</v>
      </c>
      <c r="AB698" s="228" t="str">
        <f t="shared" si="95"/>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6">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7">IF(AND(C699="Smelter not listed",OR(LEN(D699)=0,LEN(E699)=0)),1,0)</f>
        <v>0</v>
      </c>
      <c r="AB699" s="228" t="str">
        <f t="shared" ref="AB699" si="98">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99">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0">IF(AND(C700="Smelter not listed",OR(LEN(D700)=0,LEN(E700)=0)),1,0)</f>
        <v>0</v>
      </c>
      <c r="AB700" s="228" t="str">
        <f t="shared" ref="AB700:AB731" si="101">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0"/>
        <v>0</v>
      </c>
      <c r="AB712" s="228" t="str">
        <f t="shared" si="101"/>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9"/>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0"/>
        <v>0</v>
      </c>
      <c r="AB713" s="228" t="str">
        <f t="shared" si="101"/>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9"/>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0"/>
        <v>0</v>
      </c>
      <c r="AB714" s="228" t="str">
        <f t="shared" si="101"/>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9"/>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0"/>
        <v>0</v>
      </c>
      <c r="AB715" s="228" t="str">
        <f t="shared" si="101"/>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9"/>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0"/>
        <v>0</v>
      </c>
      <c r="AB716" s="228" t="str">
        <f t="shared" si="101"/>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9"/>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0"/>
        <v>0</v>
      </c>
      <c r="AB717" s="228" t="str">
        <f t="shared" si="101"/>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9"/>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0"/>
        <v>0</v>
      </c>
      <c r="AB718" s="228" t="str">
        <f t="shared" si="101"/>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9"/>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0"/>
        <v>0</v>
      </c>
      <c r="AB719" s="228" t="str">
        <f t="shared" si="101"/>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9"/>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0"/>
        <v>0</v>
      </c>
      <c r="AB720" s="228" t="str">
        <f t="shared" si="101"/>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9"/>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0"/>
        <v>0</v>
      </c>
      <c r="AB721" s="228" t="str">
        <f t="shared" si="101"/>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99"/>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0"/>
        <v>0</v>
      </c>
      <c r="AB722" s="228" t="str">
        <f t="shared" si="101"/>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99"/>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0"/>
        <v>0</v>
      </c>
      <c r="AB723" s="228" t="str">
        <f t="shared" si="101"/>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99"/>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0"/>
        <v>0</v>
      </c>
      <c r="AB724" s="228" t="str">
        <f t="shared" si="101"/>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99"/>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0"/>
        <v>0</v>
      </c>
      <c r="AB725" s="228" t="str">
        <f t="shared" si="101"/>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99"/>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0"/>
        <v>0</v>
      </c>
      <c r="AB726" s="228" t="str">
        <f t="shared" si="101"/>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99"/>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0"/>
        <v>0</v>
      </c>
      <c r="AB727" s="228" t="str">
        <f t="shared" si="101"/>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99"/>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0"/>
        <v>0</v>
      </c>
      <c r="AB728" s="228" t="str">
        <f t="shared" si="101"/>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99"/>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0"/>
        <v>0</v>
      </c>
      <c r="AB729" s="228" t="str">
        <f t="shared" si="101"/>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99"/>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0"/>
        <v>0</v>
      </c>
      <c r="AB730" s="228" t="str">
        <f t="shared" si="101"/>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99"/>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0"/>
        <v>0</v>
      </c>
      <c r="AB731" s="228" t="str">
        <f t="shared" si="101"/>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2">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3">IF(AND(C732="Smelter not listed",OR(LEN(D732)=0,LEN(E732)=0)),1,0)</f>
        <v>0</v>
      </c>
      <c r="AB732" s="228" t="str">
        <f t="shared" ref="AB732:AB762" si="104">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2"/>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3"/>
        <v>0</v>
      </c>
      <c r="AB733" s="228" t="str">
        <f t="shared" si="104"/>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2"/>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3"/>
        <v>0</v>
      </c>
      <c r="AB734" s="228" t="str">
        <f t="shared" si="104"/>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2"/>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3"/>
        <v>0</v>
      </c>
      <c r="AB735" s="228" t="str">
        <f t="shared" si="104"/>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2"/>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3"/>
        <v>0</v>
      </c>
      <c r="AB736" s="228" t="str">
        <f t="shared" si="104"/>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2"/>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3"/>
        <v>0</v>
      </c>
      <c r="AB737" s="228" t="str">
        <f t="shared" si="104"/>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2"/>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3"/>
        <v>0</v>
      </c>
      <c r="AB738" s="228" t="str">
        <f t="shared" si="104"/>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2"/>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3"/>
        <v>0</v>
      </c>
      <c r="AB739" s="228" t="str">
        <f t="shared" si="104"/>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2"/>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3"/>
        <v>0</v>
      </c>
      <c r="AB740" s="228" t="str">
        <f t="shared" si="104"/>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2"/>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3"/>
        <v>0</v>
      </c>
      <c r="AB741" s="228" t="str">
        <f t="shared" si="104"/>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2"/>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3"/>
        <v>0</v>
      </c>
      <c r="AB742" s="228" t="str">
        <f t="shared" si="104"/>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2"/>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3"/>
        <v>0</v>
      </c>
      <c r="AB743" s="228" t="str">
        <f t="shared" si="104"/>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2"/>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3"/>
        <v>0</v>
      </c>
      <c r="AB744" s="228" t="str">
        <f t="shared" si="104"/>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2"/>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3"/>
        <v>0</v>
      </c>
      <c r="AB745" s="228" t="str">
        <f t="shared" si="104"/>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2"/>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3"/>
        <v>0</v>
      </c>
      <c r="AB746" s="228" t="str">
        <f t="shared" si="104"/>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2"/>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3"/>
        <v>0</v>
      </c>
      <c r="AB747" s="228" t="str">
        <f t="shared" si="104"/>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2"/>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3"/>
        <v>0</v>
      </c>
      <c r="AB748" s="228" t="str">
        <f t="shared" si="104"/>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2"/>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3"/>
        <v>0</v>
      </c>
      <c r="AB749" s="228" t="str">
        <f t="shared" si="104"/>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2"/>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3"/>
        <v>0</v>
      </c>
      <c r="AB750" s="228" t="str">
        <f t="shared" si="104"/>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2"/>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3"/>
        <v>0</v>
      </c>
      <c r="AB751" s="228" t="str">
        <f t="shared" si="104"/>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2"/>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3"/>
        <v>0</v>
      </c>
      <c r="AB752" s="228" t="str">
        <f t="shared" si="104"/>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2"/>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3"/>
        <v>0</v>
      </c>
      <c r="AB753" s="228" t="str">
        <f t="shared" si="104"/>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2"/>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3"/>
        <v>0</v>
      </c>
      <c r="AB754" s="228" t="str">
        <f t="shared" si="104"/>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2"/>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3"/>
        <v>0</v>
      </c>
      <c r="AB755" s="228" t="str">
        <f t="shared" si="104"/>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2"/>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3"/>
        <v>0</v>
      </c>
      <c r="AB756" s="228" t="str">
        <f t="shared" si="104"/>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2"/>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3"/>
        <v>0</v>
      </c>
      <c r="AB757" s="228" t="str">
        <f t="shared" si="104"/>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2"/>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3"/>
        <v>0</v>
      </c>
      <c r="AB758" s="228" t="str">
        <f t="shared" si="104"/>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2"/>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3"/>
        <v>0</v>
      </c>
      <c r="AB759" s="228" t="str">
        <f t="shared" si="104"/>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2"/>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3"/>
        <v>0</v>
      </c>
      <c r="AB760" s="228" t="str">
        <f t="shared" si="104"/>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2"/>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3"/>
        <v>0</v>
      </c>
      <c r="AB761" s="228" t="str">
        <f t="shared" si="104"/>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2"/>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3"/>
        <v>0</v>
      </c>
      <c r="AB762" s="228" t="str">
        <f t="shared" si="104"/>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5">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6">IF(AND(C763="Smelter not listed",OR(LEN(D763)=0,LEN(E763)=0)),1,0)</f>
        <v>0</v>
      </c>
      <c r="AB763" s="228" t="str">
        <f t="shared" ref="AB763" si="107">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08">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09">IF(AND(C764="Smelter not listed",OR(LEN(D764)=0,LEN(E764)=0)),1,0)</f>
        <v>0</v>
      </c>
      <c r="AB764" s="228" t="str">
        <f t="shared" ref="AB764:AB795" si="110">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9"/>
        <v>0</v>
      </c>
      <c r="AB776" s="228" t="str">
        <f t="shared" si="110"/>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8"/>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9"/>
        <v>0</v>
      </c>
      <c r="AB777" s="228" t="str">
        <f t="shared" si="110"/>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8"/>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9"/>
        <v>0</v>
      </c>
      <c r="AB778" s="228" t="str">
        <f t="shared" si="110"/>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8"/>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09"/>
        <v>0</v>
      </c>
      <c r="AB779" s="228" t="str">
        <f t="shared" si="110"/>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8"/>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09"/>
        <v>0</v>
      </c>
      <c r="AB780" s="228" t="str">
        <f t="shared" si="110"/>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8"/>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09"/>
        <v>0</v>
      </c>
      <c r="AB781" s="228" t="str">
        <f t="shared" si="110"/>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8"/>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09"/>
        <v>0</v>
      </c>
      <c r="AB782" s="228" t="str">
        <f t="shared" si="110"/>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8"/>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09"/>
        <v>0</v>
      </c>
      <c r="AB783" s="228" t="str">
        <f t="shared" si="110"/>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8"/>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09"/>
        <v>0</v>
      </c>
      <c r="AB784" s="228" t="str">
        <f t="shared" si="110"/>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8"/>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09"/>
        <v>0</v>
      </c>
      <c r="AB785" s="228" t="str">
        <f t="shared" si="110"/>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8"/>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09"/>
        <v>0</v>
      </c>
      <c r="AB786" s="228" t="str">
        <f t="shared" si="110"/>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8"/>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09"/>
        <v>0</v>
      </c>
      <c r="AB787" s="228" t="str">
        <f t="shared" si="110"/>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08"/>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09"/>
        <v>0</v>
      </c>
      <c r="AB788" s="228" t="str">
        <f t="shared" si="110"/>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08"/>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09"/>
        <v>0</v>
      </c>
      <c r="AB789" s="228" t="str">
        <f t="shared" si="110"/>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08"/>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09"/>
        <v>0</v>
      </c>
      <c r="AB790" s="228" t="str">
        <f t="shared" si="110"/>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08"/>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09"/>
        <v>0</v>
      </c>
      <c r="AB791" s="228" t="str">
        <f t="shared" si="110"/>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08"/>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09"/>
        <v>0</v>
      </c>
      <c r="AB792" s="228" t="str">
        <f t="shared" si="110"/>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08"/>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09"/>
        <v>0</v>
      </c>
      <c r="AB793" s="228" t="str">
        <f t="shared" si="110"/>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08"/>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09"/>
        <v>0</v>
      </c>
      <c r="AB794" s="228" t="str">
        <f t="shared" si="110"/>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08"/>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09"/>
        <v>0</v>
      </c>
      <c r="AB795" s="228" t="str">
        <f t="shared" si="110"/>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1">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2">IF(AND(C796="Smelter not listed",OR(LEN(D796)=0,LEN(E796)=0)),1,0)</f>
        <v>0</v>
      </c>
      <c r="AB796" s="228" t="str">
        <f t="shared" ref="AB796:AB826" si="113">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1"/>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2"/>
        <v>0</v>
      </c>
      <c r="AB797" s="228" t="str">
        <f t="shared" si="113"/>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1"/>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2"/>
        <v>0</v>
      </c>
      <c r="AB798" s="228" t="str">
        <f t="shared" si="113"/>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1"/>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2"/>
        <v>0</v>
      </c>
      <c r="AB799" s="228" t="str">
        <f t="shared" si="113"/>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1"/>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2"/>
        <v>0</v>
      </c>
      <c r="AB800" s="228" t="str">
        <f t="shared" si="113"/>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1"/>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2"/>
        <v>0</v>
      </c>
      <c r="AB801" s="228" t="str">
        <f t="shared" si="113"/>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1"/>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2"/>
        <v>0</v>
      </c>
      <c r="AB802" s="228" t="str">
        <f t="shared" si="113"/>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1"/>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2"/>
        <v>0</v>
      </c>
      <c r="AB803" s="228" t="str">
        <f t="shared" si="113"/>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1"/>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2"/>
        <v>0</v>
      </c>
      <c r="AB804" s="228" t="str">
        <f t="shared" si="113"/>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1"/>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2"/>
        <v>0</v>
      </c>
      <c r="AB805" s="228" t="str">
        <f t="shared" si="113"/>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1"/>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2"/>
        <v>0</v>
      </c>
      <c r="AB806" s="228" t="str">
        <f t="shared" si="113"/>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1"/>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2"/>
        <v>0</v>
      </c>
      <c r="AB807" s="228" t="str">
        <f t="shared" si="113"/>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1"/>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2"/>
        <v>0</v>
      </c>
      <c r="AB808" s="228" t="str">
        <f t="shared" si="113"/>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1"/>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2"/>
        <v>0</v>
      </c>
      <c r="AB809" s="228" t="str">
        <f t="shared" si="113"/>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1"/>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2"/>
        <v>0</v>
      </c>
      <c r="AB810" s="228" t="str">
        <f t="shared" si="113"/>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1"/>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2"/>
        <v>0</v>
      </c>
      <c r="AB811" s="228" t="str">
        <f t="shared" si="113"/>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1"/>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2"/>
        <v>0</v>
      </c>
      <c r="AB812" s="228" t="str">
        <f t="shared" si="113"/>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1"/>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2"/>
        <v>0</v>
      </c>
      <c r="AB813" s="228" t="str">
        <f t="shared" si="113"/>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1"/>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2"/>
        <v>0</v>
      </c>
      <c r="AB814" s="228" t="str">
        <f t="shared" si="113"/>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1"/>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2"/>
        <v>0</v>
      </c>
      <c r="AB815" s="228" t="str">
        <f t="shared" si="113"/>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1"/>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2"/>
        <v>0</v>
      </c>
      <c r="AB816" s="228" t="str">
        <f t="shared" si="113"/>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1"/>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2"/>
        <v>0</v>
      </c>
      <c r="AB817" s="228" t="str">
        <f t="shared" si="113"/>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1"/>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2"/>
        <v>0</v>
      </c>
      <c r="AB818" s="228" t="str">
        <f t="shared" si="113"/>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1"/>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2"/>
        <v>0</v>
      </c>
      <c r="AB819" s="228" t="str">
        <f t="shared" si="113"/>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1"/>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2"/>
        <v>0</v>
      </c>
      <c r="AB820" s="228" t="str">
        <f t="shared" si="113"/>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1"/>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2"/>
        <v>0</v>
      </c>
      <c r="AB821" s="228" t="str">
        <f t="shared" si="113"/>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1"/>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2"/>
        <v>0</v>
      </c>
      <c r="AB822" s="228" t="str">
        <f t="shared" si="113"/>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1"/>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2"/>
        <v>0</v>
      </c>
      <c r="AB823" s="228" t="str">
        <f t="shared" si="113"/>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1"/>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2"/>
        <v>0</v>
      </c>
      <c r="AB824" s="228" t="str">
        <f t="shared" si="113"/>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1"/>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2"/>
        <v>0</v>
      </c>
      <c r="AB825" s="228" t="str">
        <f t="shared" si="113"/>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1"/>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2"/>
        <v>0</v>
      </c>
      <c r="AB826" s="228" t="str">
        <f t="shared" si="113"/>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4">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5">IF(AND(C827="Smelter not listed",OR(LEN(D827)=0,LEN(E827)=0)),1,0)</f>
        <v>0</v>
      </c>
      <c r="AB827" s="228" t="str">
        <f t="shared" ref="AB827" si="116">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7">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18">IF(AND(C828="Smelter not listed",OR(LEN(D828)=0,LEN(E828)=0)),1,0)</f>
        <v>0</v>
      </c>
      <c r="AB828" s="228" t="str">
        <f t="shared" ref="AB828:AB859" si="119">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8"/>
        <v>0</v>
      </c>
      <c r="AB840" s="228" t="str">
        <f t="shared" si="119"/>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7"/>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8"/>
        <v>0</v>
      </c>
      <c r="AB841" s="228" t="str">
        <f t="shared" si="119"/>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7"/>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8"/>
        <v>0</v>
      </c>
      <c r="AB842" s="228" t="str">
        <f t="shared" si="119"/>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7"/>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8"/>
        <v>0</v>
      </c>
      <c r="AB843" s="228" t="str">
        <f t="shared" si="119"/>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7"/>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8"/>
        <v>0</v>
      </c>
      <c r="AB844" s="228" t="str">
        <f t="shared" si="119"/>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7"/>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8"/>
        <v>0</v>
      </c>
      <c r="AB845" s="228" t="str">
        <f t="shared" si="119"/>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7"/>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8"/>
        <v>0</v>
      </c>
      <c r="AB846" s="228" t="str">
        <f t="shared" si="119"/>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7"/>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8"/>
        <v>0</v>
      </c>
      <c r="AB847" s="228" t="str">
        <f t="shared" si="119"/>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7"/>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18"/>
        <v>0</v>
      </c>
      <c r="AB848" s="228" t="str">
        <f t="shared" si="119"/>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7"/>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18"/>
        <v>0</v>
      </c>
      <c r="AB849" s="228" t="str">
        <f t="shared" si="119"/>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7"/>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18"/>
        <v>0</v>
      </c>
      <c r="AB850" s="228" t="str">
        <f t="shared" si="119"/>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7"/>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18"/>
        <v>0</v>
      </c>
      <c r="AB851" s="228" t="str">
        <f t="shared" si="119"/>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7"/>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18"/>
        <v>0</v>
      </c>
      <c r="AB852" s="228" t="str">
        <f t="shared" si="119"/>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7"/>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18"/>
        <v>0</v>
      </c>
      <c r="AB853" s="228" t="str">
        <f t="shared" si="119"/>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7"/>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18"/>
        <v>0</v>
      </c>
      <c r="AB854" s="228" t="str">
        <f t="shared" si="119"/>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7"/>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18"/>
        <v>0</v>
      </c>
      <c r="AB855" s="228" t="str">
        <f t="shared" si="119"/>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7"/>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18"/>
        <v>0</v>
      </c>
      <c r="AB856" s="228" t="str">
        <f t="shared" si="119"/>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7"/>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18"/>
        <v>0</v>
      </c>
      <c r="AB857" s="228" t="str">
        <f t="shared" si="119"/>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7"/>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18"/>
        <v>0</v>
      </c>
      <c r="AB858" s="228" t="str">
        <f t="shared" si="119"/>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7"/>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18"/>
        <v>0</v>
      </c>
      <c r="AB859" s="228" t="str">
        <f t="shared" si="119"/>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0">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1">IF(AND(C860="Smelter not listed",OR(LEN(D860)=0,LEN(E860)=0)),1,0)</f>
        <v>0</v>
      </c>
      <c r="AB860" s="228" t="str">
        <f t="shared" ref="AB860:AB890" si="122">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0"/>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1"/>
        <v>0</v>
      </c>
      <c r="AB861" s="228" t="str">
        <f t="shared" si="122"/>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0"/>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1"/>
        <v>0</v>
      </c>
      <c r="AB862" s="228" t="str">
        <f t="shared" si="122"/>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0"/>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1"/>
        <v>0</v>
      </c>
      <c r="AB863" s="228" t="str">
        <f t="shared" si="122"/>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0"/>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1"/>
        <v>0</v>
      </c>
      <c r="AB864" s="228" t="str">
        <f t="shared" si="122"/>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0"/>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1"/>
        <v>0</v>
      </c>
      <c r="AB865" s="228" t="str">
        <f t="shared" si="122"/>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0"/>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1"/>
        <v>0</v>
      </c>
      <c r="AB866" s="228" t="str">
        <f t="shared" si="122"/>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0"/>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1"/>
        <v>0</v>
      </c>
      <c r="AB867" s="228" t="str">
        <f t="shared" si="122"/>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0"/>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1"/>
        <v>0</v>
      </c>
      <c r="AB868" s="228" t="str">
        <f t="shared" si="122"/>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0"/>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1"/>
        <v>0</v>
      </c>
      <c r="AB869" s="228" t="str">
        <f t="shared" si="122"/>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0"/>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1"/>
        <v>0</v>
      </c>
      <c r="AB870" s="228" t="str">
        <f t="shared" si="122"/>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0"/>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1"/>
        <v>0</v>
      </c>
      <c r="AB871" s="228" t="str">
        <f t="shared" si="122"/>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0"/>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1"/>
        <v>0</v>
      </c>
      <c r="AB872" s="228" t="str">
        <f t="shared" si="122"/>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0"/>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1"/>
        <v>0</v>
      </c>
      <c r="AB873" s="228" t="str">
        <f t="shared" si="122"/>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0"/>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1"/>
        <v>0</v>
      </c>
      <c r="AB874" s="228" t="str">
        <f t="shared" si="122"/>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0"/>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1"/>
        <v>0</v>
      </c>
      <c r="AB875" s="228" t="str">
        <f t="shared" si="122"/>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0"/>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1"/>
        <v>0</v>
      </c>
      <c r="AB876" s="228" t="str">
        <f t="shared" si="122"/>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0"/>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1"/>
        <v>0</v>
      </c>
      <c r="AB877" s="228" t="str">
        <f t="shared" si="122"/>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0"/>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1"/>
        <v>0</v>
      </c>
      <c r="AB878" s="228" t="str">
        <f t="shared" si="122"/>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0"/>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1"/>
        <v>0</v>
      </c>
      <c r="AB879" s="228" t="str">
        <f t="shared" si="122"/>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0"/>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1"/>
        <v>0</v>
      </c>
      <c r="AB880" s="228" t="str">
        <f t="shared" si="122"/>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0"/>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1"/>
        <v>0</v>
      </c>
      <c r="AB881" s="228" t="str">
        <f t="shared" si="122"/>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0"/>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1"/>
        <v>0</v>
      </c>
      <c r="AB882" s="228" t="str">
        <f t="shared" si="122"/>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0"/>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1"/>
        <v>0</v>
      </c>
      <c r="AB883" s="228" t="str">
        <f t="shared" si="122"/>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0"/>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1"/>
        <v>0</v>
      </c>
      <c r="AB884" s="228" t="str">
        <f t="shared" si="122"/>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0"/>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1"/>
        <v>0</v>
      </c>
      <c r="AB885" s="228" t="str">
        <f t="shared" si="122"/>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0"/>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1"/>
        <v>0</v>
      </c>
      <c r="AB886" s="228" t="str">
        <f t="shared" si="122"/>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0"/>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1"/>
        <v>0</v>
      </c>
      <c r="AB887" s="228" t="str">
        <f t="shared" si="122"/>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0"/>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1"/>
        <v>0</v>
      </c>
      <c r="AB888" s="228" t="str">
        <f t="shared" si="122"/>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0"/>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1"/>
        <v>0</v>
      </c>
      <c r="AB889" s="228" t="str">
        <f t="shared" si="122"/>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0"/>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1"/>
        <v>0</v>
      </c>
      <c r="AB890" s="228" t="str">
        <f t="shared" si="122"/>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3">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4">IF(AND(C891="Smelter not listed",OR(LEN(D891)=0,LEN(E891)=0)),1,0)</f>
        <v>0</v>
      </c>
      <c r="AB891" s="228" t="str">
        <f t="shared" ref="AB891" si="125">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6">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7">IF(AND(C892="Smelter not listed",OR(LEN(D892)=0,LEN(E892)=0)),1,0)</f>
        <v>0</v>
      </c>
      <c r="AB892" s="228" t="str">
        <f t="shared" ref="AB892:AB923" si="128">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7"/>
        <v>0</v>
      </c>
      <c r="AB904" s="228" t="str">
        <f t="shared" si="128"/>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6"/>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7"/>
        <v>0</v>
      </c>
      <c r="AB905" s="228" t="str">
        <f t="shared" si="128"/>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6"/>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7"/>
        <v>0</v>
      </c>
      <c r="AB906" s="228" t="str">
        <f t="shared" si="128"/>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6"/>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7"/>
        <v>0</v>
      </c>
      <c r="AB907" s="228" t="str">
        <f t="shared" si="128"/>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6"/>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7"/>
        <v>0</v>
      </c>
      <c r="AB908" s="228" t="str">
        <f t="shared" si="128"/>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6"/>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7"/>
        <v>0</v>
      </c>
      <c r="AB909" s="228" t="str">
        <f t="shared" si="128"/>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6"/>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7"/>
        <v>0</v>
      </c>
      <c r="AB910" s="228" t="str">
        <f t="shared" si="128"/>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6"/>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7"/>
        <v>0</v>
      </c>
      <c r="AB911" s="228" t="str">
        <f t="shared" si="128"/>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6"/>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7"/>
        <v>0</v>
      </c>
      <c r="AB912" s="228" t="str">
        <f t="shared" si="128"/>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6"/>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7"/>
        <v>0</v>
      </c>
      <c r="AB913" s="228" t="str">
        <f t="shared" si="128"/>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6"/>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7"/>
        <v>0</v>
      </c>
      <c r="AB914" s="228" t="str">
        <f t="shared" si="128"/>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6"/>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7"/>
        <v>0</v>
      </c>
      <c r="AB915" s="228" t="str">
        <f t="shared" si="128"/>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6"/>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7"/>
        <v>0</v>
      </c>
      <c r="AB916" s="228" t="str">
        <f t="shared" si="128"/>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6"/>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7"/>
        <v>0</v>
      </c>
      <c r="AB917" s="228" t="str">
        <f t="shared" si="128"/>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6"/>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7"/>
        <v>0</v>
      </c>
      <c r="AB918" s="228" t="str">
        <f t="shared" si="128"/>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6"/>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7"/>
        <v>0</v>
      </c>
      <c r="AB919" s="228" t="str">
        <f t="shared" si="128"/>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6"/>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7"/>
        <v>0</v>
      </c>
      <c r="AB920" s="228" t="str">
        <f t="shared" si="128"/>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6"/>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7"/>
        <v>0</v>
      </c>
      <c r="AB921" s="228" t="str">
        <f t="shared" si="128"/>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6"/>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7"/>
        <v>0</v>
      </c>
      <c r="AB922" s="228" t="str">
        <f t="shared" si="128"/>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6"/>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7"/>
        <v>0</v>
      </c>
      <c r="AB923" s="228" t="str">
        <f t="shared" si="128"/>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29">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0">IF(AND(C924="Smelter not listed",OR(LEN(D924)=0,LEN(E924)=0)),1,0)</f>
        <v>0</v>
      </c>
      <c r="AB924" s="228" t="str">
        <f t="shared" ref="AB924:AB954" si="131">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9"/>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0"/>
        <v>0</v>
      </c>
      <c r="AB925" s="228" t="str">
        <f t="shared" si="131"/>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9"/>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0"/>
        <v>0</v>
      </c>
      <c r="AB926" s="228" t="str">
        <f t="shared" si="131"/>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9"/>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0"/>
        <v>0</v>
      </c>
      <c r="AB927" s="228" t="str">
        <f t="shared" si="131"/>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9"/>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0"/>
        <v>0</v>
      </c>
      <c r="AB928" s="228" t="str">
        <f t="shared" si="131"/>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9"/>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0"/>
        <v>0</v>
      </c>
      <c r="AB929" s="228" t="str">
        <f t="shared" si="131"/>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9"/>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0"/>
        <v>0</v>
      </c>
      <c r="AB930" s="228" t="str">
        <f t="shared" si="131"/>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9"/>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0"/>
        <v>0</v>
      </c>
      <c r="AB931" s="228" t="str">
        <f t="shared" si="131"/>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9"/>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0"/>
        <v>0</v>
      </c>
      <c r="AB932" s="228" t="str">
        <f t="shared" si="131"/>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9"/>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0"/>
        <v>0</v>
      </c>
      <c r="AB933" s="228" t="str">
        <f t="shared" si="131"/>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9"/>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0"/>
        <v>0</v>
      </c>
      <c r="AB934" s="228" t="str">
        <f t="shared" si="131"/>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9"/>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0"/>
        <v>0</v>
      </c>
      <c r="AB935" s="228" t="str">
        <f t="shared" si="131"/>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9"/>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0"/>
        <v>0</v>
      </c>
      <c r="AB936" s="228" t="str">
        <f t="shared" si="131"/>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9"/>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0"/>
        <v>0</v>
      </c>
      <c r="AB937" s="228" t="str">
        <f t="shared" si="131"/>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9"/>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0"/>
        <v>0</v>
      </c>
      <c r="AB938" s="228" t="str">
        <f t="shared" si="131"/>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9"/>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0"/>
        <v>0</v>
      </c>
      <c r="AB939" s="228" t="str">
        <f t="shared" si="131"/>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9"/>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0"/>
        <v>0</v>
      </c>
      <c r="AB940" s="228" t="str">
        <f t="shared" si="131"/>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9"/>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0"/>
        <v>0</v>
      </c>
      <c r="AB941" s="228" t="str">
        <f t="shared" si="131"/>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9"/>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0"/>
        <v>0</v>
      </c>
      <c r="AB942" s="228" t="str">
        <f t="shared" si="131"/>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29"/>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0"/>
        <v>0</v>
      </c>
      <c r="AB943" s="228" t="str">
        <f t="shared" si="131"/>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29"/>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0"/>
        <v>0</v>
      </c>
      <c r="AB944" s="228" t="str">
        <f t="shared" si="131"/>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29"/>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0"/>
        <v>0</v>
      </c>
      <c r="AB945" s="228" t="str">
        <f t="shared" si="131"/>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29"/>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0"/>
        <v>0</v>
      </c>
      <c r="AB946" s="228" t="str">
        <f t="shared" si="131"/>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29"/>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0"/>
        <v>0</v>
      </c>
      <c r="AB947" s="228" t="str">
        <f t="shared" si="131"/>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29"/>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0"/>
        <v>0</v>
      </c>
      <c r="AB948" s="228" t="str">
        <f t="shared" si="131"/>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29"/>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0"/>
        <v>0</v>
      </c>
      <c r="AB949" s="228" t="str">
        <f t="shared" si="131"/>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29"/>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0"/>
        <v>0</v>
      </c>
      <c r="AB950" s="228" t="str">
        <f t="shared" si="131"/>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29"/>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0"/>
        <v>0</v>
      </c>
      <c r="AB951" s="228" t="str">
        <f t="shared" si="131"/>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29"/>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0"/>
        <v>0</v>
      </c>
      <c r="AB952" s="228" t="str">
        <f t="shared" si="131"/>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29"/>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0"/>
        <v>0</v>
      </c>
      <c r="AB953" s="228" t="str">
        <f t="shared" si="131"/>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29"/>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0"/>
        <v>0</v>
      </c>
      <c r="AB954" s="228" t="str">
        <f t="shared" si="131"/>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2">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3">IF(AND(C955="Smelter not listed",OR(LEN(D955)=0,LEN(E955)=0)),1,0)</f>
        <v>0</v>
      </c>
      <c r="AB955" s="228" t="str">
        <f t="shared" ref="AB955" si="134">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5">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6">IF(AND(C956="Smelter not listed",OR(LEN(D956)=0,LEN(E956)=0)),1,0)</f>
        <v>0</v>
      </c>
      <c r="AB956" s="228" t="str">
        <f t="shared" ref="AB956:AB987" si="137">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6"/>
        <v>0</v>
      </c>
      <c r="AB968" s="228" t="str">
        <f t="shared" si="137"/>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5"/>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6"/>
        <v>0</v>
      </c>
      <c r="AB969" s="228" t="str">
        <f t="shared" si="137"/>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5"/>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6"/>
        <v>0</v>
      </c>
      <c r="AB970" s="228" t="str">
        <f t="shared" si="137"/>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5"/>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6"/>
        <v>0</v>
      </c>
      <c r="AB971" s="228" t="str">
        <f t="shared" si="137"/>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5"/>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6"/>
        <v>0</v>
      </c>
      <c r="AB972" s="228" t="str">
        <f t="shared" si="137"/>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5"/>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6"/>
        <v>0</v>
      </c>
      <c r="AB973" s="228" t="str">
        <f t="shared" si="137"/>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5"/>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6"/>
        <v>0</v>
      </c>
      <c r="AB974" s="228" t="str">
        <f t="shared" si="137"/>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5"/>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6"/>
        <v>0</v>
      </c>
      <c r="AB975" s="228" t="str">
        <f t="shared" si="137"/>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5"/>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6"/>
        <v>0</v>
      </c>
      <c r="AB976" s="228" t="str">
        <f t="shared" si="137"/>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5"/>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6"/>
        <v>0</v>
      </c>
      <c r="AB977" s="228" t="str">
        <f t="shared" si="137"/>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5"/>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6"/>
        <v>0</v>
      </c>
      <c r="AB978" s="228" t="str">
        <f t="shared" si="137"/>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5"/>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6"/>
        <v>0</v>
      </c>
      <c r="AB979" s="228" t="str">
        <f t="shared" si="137"/>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5"/>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6"/>
        <v>0</v>
      </c>
      <c r="AB980" s="228" t="str">
        <f t="shared" si="137"/>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5"/>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6"/>
        <v>0</v>
      </c>
      <c r="AB981" s="228" t="str">
        <f t="shared" si="137"/>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5"/>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6"/>
        <v>0</v>
      </c>
      <c r="AB982" s="228" t="str">
        <f t="shared" si="137"/>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5"/>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6"/>
        <v>0</v>
      </c>
      <c r="AB983" s="228" t="str">
        <f t="shared" si="137"/>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5"/>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6"/>
        <v>0</v>
      </c>
      <c r="AB984" s="228" t="str">
        <f t="shared" si="137"/>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5"/>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6"/>
        <v>0</v>
      </c>
      <c r="AB985" s="228" t="str">
        <f t="shared" si="137"/>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5"/>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6"/>
        <v>0</v>
      </c>
      <c r="AB986" s="228" t="str">
        <f t="shared" si="137"/>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5"/>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6"/>
        <v>0</v>
      </c>
      <c r="AB987" s="228" t="str">
        <f t="shared" si="137"/>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38">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39">IF(AND(C988="Smelter not listed",OR(LEN(D988)=0,LEN(E988)=0)),1,0)</f>
        <v>0</v>
      </c>
      <c r="AB988" s="228" t="str">
        <f t="shared" ref="AB988:AB1018" si="140">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8"/>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9"/>
        <v>0</v>
      </c>
      <c r="AB989" s="228" t="str">
        <f t="shared" si="140"/>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8"/>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9"/>
        <v>0</v>
      </c>
      <c r="AB990" s="228" t="str">
        <f t="shared" si="140"/>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8"/>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9"/>
        <v>0</v>
      </c>
      <c r="AB991" s="228" t="str">
        <f t="shared" si="140"/>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8"/>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9"/>
        <v>0</v>
      </c>
      <c r="AB992" s="228" t="str">
        <f t="shared" si="140"/>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8"/>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9"/>
        <v>0</v>
      </c>
      <c r="AB993" s="228" t="str">
        <f t="shared" si="140"/>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8"/>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39"/>
        <v>0</v>
      </c>
      <c r="AB994" s="228" t="str">
        <f t="shared" si="140"/>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8"/>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39"/>
        <v>0</v>
      </c>
      <c r="AB995" s="228" t="str">
        <f t="shared" si="140"/>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8"/>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39"/>
        <v>0</v>
      </c>
      <c r="AB996" s="228" t="str">
        <f t="shared" si="140"/>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8"/>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39"/>
        <v>0</v>
      </c>
      <c r="AB997" s="228" t="str">
        <f t="shared" si="140"/>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8"/>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39"/>
        <v>0</v>
      </c>
      <c r="AB998" s="228" t="str">
        <f t="shared" si="140"/>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8"/>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39"/>
        <v>0</v>
      </c>
      <c r="AB999" s="228" t="str">
        <f t="shared" si="140"/>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8"/>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39"/>
        <v>0</v>
      </c>
      <c r="AB1000" s="228" t="str">
        <f t="shared" si="140"/>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8"/>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39"/>
        <v>0</v>
      </c>
      <c r="AB1001" s="228" t="str">
        <f t="shared" si="140"/>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8"/>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39"/>
        <v>0</v>
      </c>
      <c r="AB1002" s="228" t="str">
        <f t="shared" si="140"/>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8"/>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39"/>
        <v>0</v>
      </c>
      <c r="AB1003" s="228" t="str">
        <f t="shared" si="140"/>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8"/>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39"/>
        <v>0</v>
      </c>
      <c r="AB1004" s="228" t="str">
        <f t="shared" si="140"/>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8"/>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39"/>
        <v>0</v>
      </c>
      <c r="AB1005" s="228" t="str">
        <f t="shared" si="140"/>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8"/>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39"/>
        <v>0</v>
      </c>
      <c r="AB1006" s="228" t="str">
        <f t="shared" si="140"/>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8"/>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39"/>
        <v>0</v>
      </c>
      <c r="AB1007" s="228" t="str">
        <f t="shared" si="140"/>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8"/>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39"/>
        <v>0</v>
      </c>
      <c r="AB1008" s="228" t="str">
        <f t="shared" si="140"/>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38"/>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39"/>
        <v>0</v>
      </c>
      <c r="AB1009" s="228" t="str">
        <f t="shared" si="140"/>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38"/>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39"/>
        <v>0</v>
      </c>
      <c r="AB1010" s="228" t="str">
        <f t="shared" si="140"/>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38"/>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39"/>
        <v>0</v>
      </c>
      <c r="AB1011" s="228" t="str">
        <f t="shared" si="140"/>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38"/>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39"/>
        <v>0</v>
      </c>
      <c r="AB1012" s="228" t="str">
        <f t="shared" si="140"/>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38"/>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39"/>
        <v>0</v>
      </c>
      <c r="AB1013" s="228" t="str">
        <f t="shared" si="140"/>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38"/>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39"/>
        <v>0</v>
      </c>
      <c r="AB1014" s="228" t="str">
        <f t="shared" si="140"/>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38"/>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39"/>
        <v>0</v>
      </c>
      <c r="AB1015" s="228" t="str">
        <f t="shared" si="140"/>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38"/>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39"/>
        <v>0</v>
      </c>
      <c r="AB1016" s="228" t="str">
        <f t="shared" si="140"/>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38"/>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39"/>
        <v>0</v>
      </c>
      <c r="AB1017" s="228" t="str">
        <f t="shared" si="140"/>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38"/>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39"/>
        <v>0</v>
      </c>
      <c r="AB1018" s="228" t="str">
        <f t="shared" si="140"/>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1">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2">IF(AND(C1019="Smelter not listed",OR(LEN(D1019)=0,LEN(E1019)=0)),1,0)</f>
        <v>0</v>
      </c>
      <c r="AB1019" s="228" t="str">
        <f t="shared" ref="AB1019" si="143">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4">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5">IF(AND(C1020="Smelter not listed",OR(LEN(D1020)=0,LEN(E1020)=0)),1,0)</f>
        <v>0</v>
      </c>
      <c r="AB1020" s="228" t="str">
        <f t="shared" ref="AB1020:AB1051" si="146">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5"/>
        <v>0</v>
      </c>
      <c r="AB1032" s="228" t="str">
        <f t="shared" si="146"/>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4"/>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5"/>
        <v>0</v>
      </c>
      <c r="AB1033" s="228" t="str">
        <f t="shared" si="146"/>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4"/>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5"/>
        <v>0</v>
      </c>
      <c r="AB1034" s="228" t="str">
        <f t="shared" si="146"/>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4"/>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5"/>
        <v>0</v>
      </c>
      <c r="AB1035" s="228" t="str">
        <f t="shared" si="146"/>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4"/>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5"/>
        <v>0</v>
      </c>
      <c r="AB1036" s="228" t="str">
        <f t="shared" si="146"/>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4"/>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5"/>
        <v>0</v>
      </c>
      <c r="AB1037" s="228" t="str">
        <f t="shared" si="146"/>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4"/>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5"/>
        <v>0</v>
      </c>
      <c r="AB1038" s="228" t="str">
        <f t="shared" si="146"/>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4"/>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5"/>
        <v>0</v>
      </c>
      <c r="AB1039" s="228" t="str">
        <f t="shared" si="146"/>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4"/>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5"/>
        <v>0</v>
      </c>
      <c r="AB1040" s="228" t="str">
        <f t="shared" si="146"/>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4"/>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5"/>
        <v>0</v>
      </c>
      <c r="AB1041" s="228" t="str">
        <f t="shared" si="146"/>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4"/>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5"/>
        <v>0</v>
      </c>
      <c r="AB1042" s="228" t="str">
        <f t="shared" si="146"/>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4"/>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5"/>
        <v>0</v>
      </c>
      <c r="AB1043" s="228" t="str">
        <f t="shared" si="146"/>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4"/>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5"/>
        <v>0</v>
      </c>
      <c r="AB1044" s="228" t="str">
        <f t="shared" si="146"/>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4"/>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5"/>
        <v>0</v>
      </c>
      <c r="AB1045" s="228" t="str">
        <f t="shared" si="146"/>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4"/>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5"/>
        <v>0</v>
      </c>
      <c r="AB1046" s="228" t="str">
        <f t="shared" si="146"/>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4"/>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5"/>
        <v>0</v>
      </c>
      <c r="AB1047" s="228" t="str">
        <f t="shared" si="146"/>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4"/>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5"/>
        <v>0</v>
      </c>
      <c r="AB1048" s="228" t="str">
        <f t="shared" si="146"/>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4"/>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5"/>
        <v>0</v>
      </c>
      <c r="AB1049" s="228" t="str">
        <f t="shared" si="146"/>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4"/>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5"/>
        <v>0</v>
      </c>
      <c r="AB1050" s="228" t="str">
        <f t="shared" si="146"/>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4"/>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5"/>
        <v>0</v>
      </c>
      <c r="AB1051" s="228" t="str">
        <f t="shared" si="146"/>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7">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48">IF(AND(C1052="Smelter not listed",OR(LEN(D1052)=0,LEN(E1052)=0)),1,0)</f>
        <v>0</v>
      </c>
      <c r="AB1052" s="228" t="str">
        <f t="shared" ref="AB1052:AB1082" si="149">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7"/>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8"/>
        <v>0</v>
      </c>
      <c r="AB1053" s="228" t="str">
        <f t="shared" si="149"/>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7"/>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8"/>
        <v>0</v>
      </c>
      <c r="AB1054" s="228" t="str">
        <f t="shared" si="149"/>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7"/>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8"/>
        <v>0</v>
      </c>
      <c r="AB1055" s="228" t="str">
        <f t="shared" si="149"/>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7"/>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8"/>
        <v>0</v>
      </c>
      <c r="AB1056" s="228" t="str">
        <f t="shared" si="149"/>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7"/>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8"/>
        <v>0</v>
      </c>
      <c r="AB1057" s="228" t="str">
        <f t="shared" si="149"/>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7"/>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48"/>
        <v>0</v>
      </c>
      <c r="AB1058" s="228" t="str">
        <f t="shared" si="149"/>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7"/>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48"/>
        <v>0</v>
      </c>
      <c r="AB1059" s="228" t="str">
        <f t="shared" si="149"/>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7"/>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8"/>
        <v>0</v>
      </c>
      <c r="AB1060" s="228" t="str">
        <f t="shared" si="149"/>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7"/>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48"/>
        <v>0</v>
      </c>
      <c r="AB1061" s="228" t="str">
        <f t="shared" si="149"/>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7"/>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48"/>
        <v>0</v>
      </c>
      <c r="AB1062" s="228" t="str">
        <f t="shared" si="149"/>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7"/>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48"/>
        <v>0</v>
      </c>
      <c r="AB1063" s="228" t="str">
        <f t="shared" si="149"/>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7"/>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48"/>
        <v>0</v>
      </c>
      <c r="AB1064" s="228" t="str">
        <f t="shared" si="149"/>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7"/>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48"/>
        <v>0</v>
      </c>
      <c r="AB1065" s="228" t="str">
        <f t="shared" si="149"/>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7"/>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48"/>
        <v>0</v>
      </c>
      <c r="AB1066" s="228" t="str">
        <f t="shared" si="149"/>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7"/>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48"/>
        <v>0</v>
      </c>
      <c r="AB1067" s="228" t="str">
        <f t="shared" si="149"/>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7"/>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48"/>
        <v>0</v>
      </c>
      <c r="AB1068" s="228" t="str">
        <f t="shared" si="149"/>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7"/>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48"/>
        <v>0</v>
      </c>
      <c r="AB1069" s="228" t="str">
        <f t="shared" si="149"/>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7"/>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48"/>
        <v>0</v>
      </c>
      <c r="AB1070" s="228" t="str">
        <f t="shared" si="149"/>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7"/>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48"/>
        <v>0</v>
      </c>
      <c r="AB1071" s="228" t="str">
        <f t="shared" si="149"/>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7"/>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48"/>
        <v>0</v>
      </c>
      <c r="AB1072" s="228" t="str">
        <f t="shared" si="149"/>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7"/>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48"/>
        <v>0</v>
      </c>
      <c r="AB1073" s="228" t="str">
        <f t="shared" si="149"/>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7"/>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48"/>
        <v>0</v>
      </c>
      <c r="AB1074" s="228" t="str">
        <f t="shared" si="149"/>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7"/>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48"/>
        <v>0</v>
      </c>
      <c r="AB1075" s="228" t="str">
        <f t="shared" si="149"/>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7"/>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48"/>
        <v>0</v>
      </c>
      <c r="AB1076" s="228" t="str">
        <f t="shared" si="149"/>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7"/>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48"/>
        <v>0</v>
      </c>
      <c r="AB1077" s="228" t="str">
        <f t="shared" si="149"/>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7"/>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48"/>
        <v>0</v>
      </c>
      <c r="AB1078" s="228" t="str">
        <f t="shared" si="149"/>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7"/>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48"/>
        <v>0</v>
      </c>
      <c r="AB1079" s="228" t="str">
        <f t="shared" si="149"/>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7"/>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48"/>
        <v>0</v>
      </c>
      <c r="AB1080" s="228" t="str">
        <f t="shared" si="149"/>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7"/>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48"/>
        <v>0</v>
      </c>
      <c r="AB1081" s="228" t="str">
        <f t="shared" si="149"/>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7"/>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48"/>
        <v>0</v>
      </c>
      <c r="AB1082" s="228" t="str">
        <f t="shared" si="149"/>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0">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1">IF(AND(C1083="Smelter not listed",OR(LEN(D1083)=0,LEN(E1083)=0)),1,0)</f>
        <v>0</v>
      </c>
      <c r="AB1083" s="228" t="str">
        <f t="shared" ref="AB1083" si="152">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3">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4">IF(AND(C1084="Smelter not listed",OR(LEN(D1084)=0,LEN(E1084)=0)),1,0)</f>
        <v>0</v>
      </c>
      <c r="AB1084" s="228" t="str">
        <f t="shared" ref="AB1084:AB1115" si="155">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4"/>
        <v>0</v>
      </c>
      <c r="AB1096" s="228" t="str">
        <f t="shared" si="155"/>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3"/>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4"/>
        <v>0</v>
      </c>
      <c r="AB1097" s="228" t="str">
        <f t="shared" si="155"/>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3"/>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4"/>
        <v>0</v>
      </c>
      <c r="AB1098" s="228" t="str">
        <f t="shared" si="155"/>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3"/>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4"/>
        <v>0</v>
      </c>
      <c r="AB1099" s="228" t="str">
        <f t="shared" si="155"/>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3"/>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4"/>
        <v>0</v>
      </c>
      <c r="AB1100" s="228" t="str">
        <f t="shared" si="155"/>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3"/>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4"/>
        <v>0</v>
      </c>
      <c r="AB1101" s="228" t="str">
        <f t="shared" si="155"/>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3"/>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4"/>
        <v>0</v>
      </c>
      <c r="AB1102" s="228" t="str">
        <f t="shared" si="155"/>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3"/>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4"/>
        <v>0</v>
      </c>
      <c r="AB1103" s="228" t="str">
        <f t="shared" si="155"/>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3"/>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4"/>
        <v>0</v>
      </c>
      <c r="AB1104" s="228" t="str">
        <f t="shared" si="155"/>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3"/>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4"/>
        <v>0</v>
      </c>
      <c r="AB1105" s="228" t="str">
        <f t="shared" si="155"/>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3"/>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4"/>
        <v>0</v>
      </c>
      <c r="AB1106" s="228" t="str">
        <f t="shared" si="155"/>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3"/>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4"/>
        <v>0</v>
      </c>
      <c r="AB1107" s="228" t="str">
        <f t="shared" si="155"/>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3"/>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4"/>
        <v>0</v>
      </c>
      <c r="AB1108" s="228" t="str">
        <f t="shared" si="155"/>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3"/>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4"/>
        <v>0</v>
      </c>
      <c r="AB1109" s="228" t="str">
        <f t="shared" si="155"/>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3"/>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4"/>
        <v>0</v>
      </c>
      <c r="AB1110" s="228" t="str">
        <f t="shared" si="155"/>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3"/>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4"/>
        <v>0</v>
      </c>
      <c r="AB1111" s="228" t="str">
        <f t="shared" si="155"/>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3"/>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4"/>
        <v>0</v>
      </c>
      <c r="AB1112" s="228" t="str">
        <f t="shared" si="155"/>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3"/>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4"/>
        <v>0</v>
      </c>
      <c r="AB1113" s="228" t="str">
        <f t="shared" si="155"/>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3"/>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4"/>
        <v>0</v>
      </c>
      <c r="AB1114" s="228" t="str">
        <f t="shared" si="155"/>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3"/>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4"/>
        <v>0</v>
      </c>
      <c r="AB1115" s="228" t="str">
        <f t="shared" si="155"/>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6">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7">IF(AND(C1116="Smelter not listed",OR(LEN(D1116)=0,LEN(E1116)=0)),1,0)</f>
        <v>0</v>
      </c>
      <c r="AB1116" s="228" t="str">
        <f t="shared" ref="AB1116:AB1146" si="158">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6"/>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7"/>
        <v>0</v>
      </c>
      <c r="AB1117" s="228" t="str">
        <f t="shared" si="158"/>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6"/>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7"/>
        <v>0</v>
      </c>
      <c r="AB1118" s="228" t="str">
        <f t="shared" si="158"/>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6"/>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7"/>
        <v>0</v>
      </c>
      <c r="AB1119" s="228" t="str">
        <f t="shared" si="158"/>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6"/>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7"/>
        <v>0</v>
      </c>
      <c r="AB1120" s="228" t="str">
        <f t="shared" si="158"/>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6"/>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7"/>
        <v>0</v>
      </c>
      <c r="AB1121" s="228" t="str">
        <f t="shared" si="158"/>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6"/>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7"/>
        <v>0</v>
      </c>
      <c r="AB1122" s="228" t="str">
        <f t="shared" si="158"/>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6"/>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7"/>
        <v>0</v>
      </c>
      <c r="AB1123" s="228" t="str">
        <f t="shared" si="158"/>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6"/>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7"/>
        <v>0</v>
      </c>
      <c r="AB1124" s="228" t="str">
        <f t="shared" si="158"/>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6"/>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7"/>
        <v>0</v>
      </c>
      <c r="AB1125" s="228" t="str">
        <f t="shared" si="158"/>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6"/>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7"/>
        <v>0</v>
      </c>
      <c r="AB1126" s="228" t="str">
        <f t="shared" si="158"/>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6"/>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7"/>
        <v>0</v>
      </c>
      <c r="AB1127" s="228" t="str">
        <f t="shared" si="158"/>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6"/>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7"/>
        <v>0</v>
      </c>
      <c r="AB1128" s="228" t="str">
        <f t="shared" si="158"/>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6"/>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7"/>
        <v>0</v>
      </c>
      <c r="AB1129" s="228" t="str">
        <f t="shared" si="158"/>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6"/>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7"/>
        <v>0</v>
      </c>
      <c r="AB1130" s="228" t="str">
        <f t="shared" si="158"/>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6"/>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7"/>
        <v>0</v>
      </c>
      <c r="AB1131" s="228" t="str">
        <f t="shared" si="158"/>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6"/>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7"/>
        <v>0</v>
      </c>
      <c r="AB1132" s="228" t="str">
        <f t="shared" si="158"/>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6"/>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7"/>
        <v>0</v>
      </c>
      <c r="AB1133" s="228" t="str">
        <f t="shared" si="158"/>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6"/>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7"/>
        <v>0</v>
      </c>
      <c r="AB1134" s="228" t="str">
        <f t="shared" si="158"/>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6"/>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7"/>
        <v>0</v>
      </c>
      <c r="AB1135" s="228" t="str">
        <f t="shared" si="158"/>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6"/>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7"/>
        <v>0</v>
      </c>
      <c r="AB1136" s="228" t="str">
        <f t="shared" si="158"/>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6"/>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7"/>
        <v>0</v>
      </c>
      <c r="AB1137" s="228" t="str">
        <f t="shared" si="158"/>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6"/>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7"/>
        <v>0</v>
      </c>
      <c r="AB1138" s="228" t="str">
        <f t="shared" si="158"/>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6"/>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7"/>
        <v>0</v>
      </c>
      <c r="AB1139" s="228" t="str">
        <f t="shared" si="158"/>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6"/>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7"/>
        <v>0</v>
      </c>
      <c r="AB1140" s="228" t="str">
        <f t="shared" si="158"/>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6"/>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7"/>
        <v>0</v>
      </c>
      <c r="AB1141" s="228" t="str">
        <f t="shared" si="158"/>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6"/>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7"/>
        <v>0</v>
      </c>
      <c r="AB1142" s="228" t="str">
        <f t="shared" si="158"/>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6"/>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7"/>
        <v>0</v>
      </c>
      <c r="AB1143" s="228" t="str">
        <f t="shared" si="158"/>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6"/>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7"/>
        <v>0</v>
      </c>
      <c r="AB1144" s="228" t="str">
        <f t="shared" si="158"/>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6"/>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7"/>
        <v>0</v>
      </c>
      <c r="AB1145" s="228" t="str">
        <f t="shared" si="158"/>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6"/>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7"/>
        <v>0</v>
      </c>
      <c r="AB1146" s="228" t="str">
        <f t="shared" si="158"/>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59">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0">IF(AND(C1147="Smelter not listed",OR(LEN(D1147)=0,LEN(E1147)=0)),1,0)</f>
        <v>0</v>
      </c>
      <c r="AB1147" s="228" t="str">
        <f t="shared" ref="AB1147" si="161">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2">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3">IF(AND(C1148="Smelter not listed",OR(LEN(D1148)=0,LEN(E1148)=0)),1,0)</f>
        <v>0</v>
      </c>
      <c r="AB1148" s="228" t="str">
        <f t="shared" ref="AB1148:AB1179" si="164">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3"/>
        <v>0</v>
      </c>
      <c r="AB1160" s="228" t="str">
        <f t="shared" si="164"/>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2"/>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3"/>
        <v>0</v>
      </c>
      <c r="AB1161" s="228" t="str">
        <f t="shared" si="164"/>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2"/>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3"/>
        <v>0</v>
      </c>
      <c r="AB1162" s="228" t="str">
        <f t="shared" si="164"/>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2"/>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3"/>
        <v>0</v>
      </c>
      <c r="AB1163" s="228" t="str">
        <f t="shared" si="164"/>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2"/>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3"/>
        <v>0</v>
      </c>
      <c r="AB1164" s="228" t="str">
        <f t="shared" si="164"/>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2"/>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3"/>
        <v>0</v>
      </c>
      <c r="AB1165" s="228" t="str">
        <f t="shared" si="164"/>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2"/>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3"/>
        <v>0</v>
      </c>
      <c r="AB1166" s="228" t="str">
        <f t="shared" si="164"/>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2"/>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3"/>
        <v>0</v>
      </c>
      <c r="AB1167" s="228" t="str">
        <f t="shared" si="164"/>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2"/>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3"/>
        <v>0</v>
      </c>
      <c r="AB1168" s="228" t="str">
        <f t="shared" si="164"/>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2"/>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3"/>
        <v>0</v>
      </c>
      <c r="AB1169" s="228" t="str">
        <f t="shared" si="164"/>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2"/>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3"/>
        <v>0</v>
      </c>
      <c r="AB1170" s="228" t="str">
        <f t="shared" si="164"/>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2"/>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3"/>
        <v>0</v>
      </c>
      <c r="AB1171" s="228" t="str">
        <f t="shared" si="164"/>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2"/>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3"/>
        <v>0</v>
      </c>
      <c r="AB1172" s="228" t="str">
        <f t="shared" si="164"/>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2"/>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3"/>
        <v>0</v>
      </c>
      <c r="AB1173" s="228" t="str">
        <f t="shared" si="164"/>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2"/>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3"/>
        <v>0</v>
      </c>
      <c r="AB1174" s="228" t="str">
        <f t="shared" si="164"/>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2"/>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3"/>
        <v>0</v>
      </c>
      <c r="AB1175" s="228" t="str">
        <f t="shared" si="164"/>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2"/>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3"/>
        <v>0</v>
      </c>
      <c r="AB1176" s="228" t="str">
        <f t="shared" si="164"/>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2"/>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3"/>
        <v>0</v>
      </c>
      <c r="AB1177" s="228" t="str">
        <f t="shared" si="164"/>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2"/>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3"/>
        <v>0</v>
      </c>
      <c r="AB1178" s="228" t="str">
        <f t="shared" si="164"/>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2"/>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3"/>
        <v>0</v>
      </c>
      <c r="AB1179" s="228" t="str">
        <f t="shared" si="164"/>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5">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6">IF(AND(C1180="Smelter not listed",OR(LEN(D1180)=0,LEN(E1180)=0)),1,0)</f>
        <v>0</v>
      </c>
      <c r="AB1180" s="228" t="str">
        <f t="shared" ref="AB1180:AB1210" si="167">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5"/>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6"/>
        <v>0</v>
      </c>
      <c r="AB1181" s="228" t="str">
        <f t="shared" si="167"/>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5"/>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6"/>
        <v>0</v>
      </c>
      <c r="AB1182" s="228" t="str">
        <f t="shared" si="167"/>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5"/>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6"/>
        <v>0</v>
      </c>
      <c r="AB1183" s="228" t="str">
        <f t="shared" si="167"/>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5"/>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6"/>
        <v>0</v>
      </c>
      <c r="AB1184" s="228" t="str">
        <f t="shared" si="167"/>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5"/>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6"/>
        <v>0</v>
      </c>
      <c r="AB1185" s="228" t="str">
        <f t="shared" si="167"/>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5"/>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6"/>
        <v>0</v>
      </c>
      <c r="AB1186" s="228" t="str">
        <f t="shared" si="167"/>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5"/>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6"/>
        <v>0</v>
      </c>
      <c r="AB1187" s="228" t="str">
        <f t="shared" si="167"/>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5"/>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6"/>
        <v>0</v>
      </c>
      <c r="AB1188" s="228" t="str">
        <f t="shared" si="167"/>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5"/>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6"/>
        <v>0</v>
      </c>
      <c r="AB1189" s="228" t="str">
        <f t="shared" si="167"/>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5"/>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6"/>
        <v>0</v>
      </c>
      <c r="AB1190" s="228" t="str">
        <f t="shared" si="167"/>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5"/>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6"/>
        <v>0</v>
      </c>
      <c r="AB1191" s="228" t="str">
        <f t="shared" si="167"/>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5"/>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6"/>
        <v>0</v>
      </c>
      <c r="AB1192" s="228" t="str">
        <f t="shared" si="167"/>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5"/>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6"/>
        <v>0</v>
      </c>
      <c r="AB1193" s="228" t="str">
        <f t="shared" si="167"/>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5"/>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6"/>
        <v>0</v>
      </c>
      <c r="AB1194" s="228" t="str">
        <f t="shared" si="167"/>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5"/>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6"/>
        <v>0</v>
      </c>
      <c r="AB1195" s="228" t="str">
        <f t="shared" si="167"/>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5"/>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6"/>
        <v>0</v>
      </c>
      <c r="AB1196" s="228" t="str">
        <f t="shared" si="167"/>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5"/>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6"/>
        <v>0</v>
      </c>
      <c r="AB1197" s="228" t="str">
        <f t="shared" si="167"/>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5"/>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6"/>
        <v>0</v>
      </c>
      <c r="AB1198" s="228" t="str">
        <f t="shared" si="167"/>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5"/>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6"/>
        <v>0</v>
      </c>
      <c r="AB1199" s="228" t="str">
        <f t="shared" si="167"/>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5"/>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6"/>
        <v>0</v>
      </c>
      <c r="AB1200" s="228" t="str">
        <f t="shared" si="167"/>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5"/>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6"/>
        <v>0</v>
      </c>
      <c r="AB1201" s="228" t="str">
        <f t="shared" si="167"/>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5"/>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6"/>
        <v>0</v>
      </c>
      <c r="AB1202" s="228" t="str">
        <f t="shared" si="167"/>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5"/>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6"/>
        <v>0</v>
      </c>
      <c r="AB1203" s="228" t="str">
        <f t="shared" si="167"/>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5"/>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6"/>
        <v>0</v>
      </c>
      <c r="AB1204" s="228" t="str">
        <f t="shared" si="167"/>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5"/>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6"/>
        <v>0</v>
      </c>
      <c r="AB1205" s="228" t="str">
        <f t="shared" si="167"/>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5"/>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6"/>
        <v>0</v>
      </c>
      <c r="AB1206" s="228" t="str">
        <f t="shared" si="167"/>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5"/>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6"/>
        <v>0</v>
      </c>
      <c r="AB1207" s="228" t="str">
        <f t="shared" si="167"/>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5"/>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6"/>
        <v>0</v>
      </c>
      <c r="AB1208" s="228" t="str">
        <f t="shared" si="167"/>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5"/>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6"/>
        <v>0</v>
      </c>
      <c r="AB1209" s="228" t="str">
        <f t="shared" si="167"/>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5"/>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6"/>
        <v>0</v>
      </c>
      <c r="AB1210" s="228" t="str">
        <f t="shared" si="167"/>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68">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69">IF(AND(C1211="Smelter not listed",OR(LEN(D1211)=0,LEN(E1211)=0)),1,0)</f>
        <v>0</v>
      </c>
      <c r="AB1211" s="228" t="str">
        <f t="shared" ref="AB1211" si="170">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1">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2">IF(AND(C1212="Smelter not listed",OR(LEN(D1212)=0,LEN(E1212)=0)),1,0)</f>
        <v>0</v>
      </c>
      <c r="AB1212" s="228" t="str">
        <f t="shared" ref="AB1212:AB1243" si="173">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2"/>
        <v>0</v>
      </c>
      <c r="AB1224" s="228" t="str">
        <f t="shared" si="173"/>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1"/>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2"/>
        <v>0</v>
      </c>
      <c r="AB1225" s="228" t="str">
        <f t="shared" si="173"/>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1"/>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2"/>
        <v>0</v>
      </c>
      <c r="AB1226" s="228" t="str">
        <f t="shared" si="173"/>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1"/>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2"/>
        <v>0</v>
      </c>
      <c r="AB1227" s="228" t="str">
        <f t="shared" si="173"/>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1"/>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2"/>
        <v>0</v>
      </c>
      <c r="AB1228" s="228" t="str">
        <f t="shared" si="173"/>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1"/>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2"/>
        <v>0</v>
      </c>
      <c r="AB1229" s="228" t="str">
        <f t="shared" si="173"/>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1"/>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2"/>
        <v>0</v>
      </c>
      <c r="AB1230" s="228" t="str">
        <f t="shared" si="173"/>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1"/>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2"/>
        <v>0</v>
      </c>
      <c r="AB1231" s="228" t="str">
        <f t="shared" si="173"/>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1"/>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2"/>
        <v>0</v>
      </c>
      <c r="AB1232" s="228" t="str">
        <f t="shared" si="173"/>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1"/>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2"/>
        <v>0</v>
      </c>
      <c r="AB1233" s="228" t="str">
        <f t="shared" si="173"/>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1"/>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2"/>
        <v>0</v>
      </c>
      <c r="AB1234" s="228" t="str">
        <f t="shared" si="173"/>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1"/>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2"/>
        <v>0</v>
      </c>
      <c r="AB1235" s="228" t="str">
        <f t="shared" si="173"/>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1"/>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2"/>
        <v>0</v>
      </c>
      <c r="AB1236" s="228" t="str">
        <f t="shared" si="173"/>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1"/>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2"/>
        <v>0</v>
      </c>
      <c r="AB1237" s="228" t="str">
        <f t="shared" si="173"/>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1"/>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2"/>
        <v>0</v>
      </c>
      <c r="AB1238" s="228" t="str">
        <f t="shared" si="173"/>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1"/>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2"/>
        <v>0</v>
      </c>
      <c r="AB1239" s="228" t="str">
        <f t="shared" si="173"/>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1"/>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2"/>
        <v>0</v>
      </c>
      <c r="AB1240" s="228" t="str">
        <f t="shared" si="173"/>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1"/>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2"/>
        <v>0</v>
      </c>
      <c r="AB1241" s="228" t="str">
        <f t="shared" si="173"/>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1"/>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2"/>
        <v>0</v>
      </c>
      <c r="AB1242" s="228" t="str">
        <f t="shared" si="173"/>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1"/>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2"/>
        <v>0</v>
      </c>
      <c r="AB1243" s="228" t="str">
        <f t="shared" si="173"/>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4">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5">IF(AND(C1244="Smelter not listed",OR(LEN(D1244)=0,LEN(E1244)=0)),1,0)</f>
        <v>0</v>
      </c>
      <c r="AB1244" s="228" t="str">
        <f t="shared" ref="AB1244:AB1274" si="176">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4"/>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5"/>
        <v>0</v>
      </c>
      <c r="AB1245" s="228" t="str">
        <f t="shared" si="176"/>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4"/>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5"/>
        <v>0</v>
      </c>
      <c r="AB1246" s="228" t="str">
        <f t="shared" si="176"/>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4"/>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5"/>
        <v>0</v>
      </c>
      <c r="AB1247" s="228" t="str">
        <f t="shared" si="176"/>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4"/>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5"/>
        <v>0</v>
      </c>
      <c r="AB1248" s="228" t="str">
        <f t="shared" si="176"/>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4"/>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5"/>
        <v>0</v>
      </c>
      <c r="AB1249" s="228" t="str">
        <f t="shared" si="176"/>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4"/>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5"/>
        <v>0</v>
      </c>
      <c r="AB1250" s="228" t="str">
        <f t="shared" si="176"/>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4"/>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5"/>
        <v>0</v>
      </c>
      <c r="AB1251" s="228" t="str">
        <f t="shared" si="176"/>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4"/>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5"/>
        <v>0</v>
      </c>
      <c r="AB1252" s="228" t="str">
        <f t="shared" si="176"/>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4"/>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5"/>
        <v>0</v>
      </c>
      <c r="AB1253" s="228" t="str">
        <f t="shared" si="176"/>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4"/>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5"/>
        <v>0</v>
      </c>
      <c r="AB1254" s="228" t="str">
        <f t="shared" si="176"/>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4"/>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5"/>
        <v>0</v>
      </c>
      <c r="AB1255" s="228" t="str">
        <f t="shared" si="176"/>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4"/>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5"/>
        <v>0</v>
      </c>
      <c r="AB1256" s="228" t="str">
        <f t="shared" si="176"/>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4"/>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5"/>
        <v>0</v>
      </c>
      <c r="AB1257" s="228" t="str">
        <f t="shared" si="176"/>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4"/>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5"/>
        <v>0</v>
      </c>
      <c r="AB1258" s="228" t="str">
        <f t="shared" si="176"/>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4"/>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5"/>
        <v>0</v>
      </c>
      <c r="AB1259" s="228" t="str">
        <f t="shared" si="176"/>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4"/>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5"/>
        <v>0</v>
      </c>
      <c r="AB1260" s="228" t="str">
        <f t="shared" si="176"/>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4"/>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5"/>
        <v>0</v>
      </c>
      <c r="AB1261" s="228" t="str">
        <f t="shared" si="176"/>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4"/>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5"/>
        <v>0</v>
      </c>
      <c r="AB1262" s="228" t="str">
        <f t="shared" si="176"/>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4"/>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5"/>
        <v>0</v>
      </c>
      <c r="AB1263" s="228" t="str">
        <f t="shared" si="176"/>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4"/>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5"/>
        <v>0</v>
      </c>
      <c r="AB1264" s="228" t="str">
        <f t="shared" si="176"/>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4"/>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5"/>
        <v>0</v>
      </c>
      <c r="AB1265" s="228" t="str">
        <f t="shared" si="176"/>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4"/>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5"/>
        <v>0</v>
      </c>
      <c r="AB1266" s="228" t="str">
        <f t="shared" si="176"/>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4"/>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5"/>
        <v>0</v>
      </c>
      <c r="AB1267" s="228" t="str">
        <f t="shared" si="176"/>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4"/>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5"/>
        <v>0</v>
      </c>
      <c r="AB1268" s="228" t="str">
        <f t="shared" si="176"/>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4"/>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5"/>
        <v>0</v>
      </c>
      <c r="AB1269" s="228" t="str">
        <f t="shared" si="176"/>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4"/>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5"/>
        <v>0</v>
      </c>
      <c r="AB1270" s="228" t="str">
        <f t="shared" si="176"/>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4"/>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5"/>
        <v>0</v>
      </c>
      <c r="AB1271" s="228" t="str">
        <f t="shared" si="176"/>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4"/>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5"/>
        <v>0</v>
      </c>
      <c r="AB1272" s="228" t="str">
        <f t="shared" si="176"/>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4"/>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5"/>
        <v>0</v>
      </c>
      <c r="AB1273" s="228" t="str">
        <f t="shared" si="176"/>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4"/>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5"/>
        <v>0</v>
      </c>
      <c r="AB1274" s="228" t="str">
        <f t="shared" si="176"/>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7">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78">IF(AND(C1275="Smelter not listed",OR(LEN(D1275)=0,LEN(E1275)=0)),1,0)</f>
        <v>0</v>
      </c>
      <c r="AB1275" s="228" t="str">
        <f t="shared" ref="AB1275" si="179">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0">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1">IF(AND(C1276="Smelter not listed",OR(LEN(D1276)=0,LEN(E1276)=0)),1,0)</f>
        <v>0</v>
      </c>
      <c r="AB1276" s="228" t="str">
        <f t="shared" ref="AB1276:AB1307" si="182">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1"/>
        <v>0</v>
      </c>
      <c r="AB1288" s="228" t="str">
        <f t="shared" si="182"/>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0"/>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1"/>
        <v>0</v>
      </c>
      <c r="AB1289" s="228" t="str">
        <f t="shared" si="182"/>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0"/>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1"/>
        <v>0</v>
      </c>
      <c r="AB1290" s="228" t="str">
        <f t="shared" si="182"/>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0"/>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1"/>
        <v>0</v>
      </c>
      <c r="AB1291" s="228" t="str">
        <f t="shared" si="182"/>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0"/>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1"/>
        <v>0</v>
      </c>
      <c r="AB1292" s="228" t="str">
        <f t="shared" si="182"/>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0"/>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1"/>
        <v>0</v>
      </c>
      <c r="AB1293" s="228" t="str">
        <f t="shared" si="182"/>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0"/>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1"/>
        <v>0</v>
      </c>
      <c r="AB1294" s="228" t="str">
        <f t="shared" si="182"/>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0"/>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1"/>
        <v>0</v>
      </c>
      <c r="AB1295" s="228" t="str">
        <f t="shared" si="182"/>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0"/>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1"/>
        <v>0</v>
      </c>
      <c r="AB1296" s="228" t="str">
        <f t="shared" si="182"/>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0"/>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1"/>
        <v>0</v>
      </c>
      <c r="AB1297" s="228" t="str">
        <f t="shared" si="182"/>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0"/>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1"/>
        <v>0</v>
      </c>
      <c r="AB1298" s="228" t="str">
        <f t="shared" si="182"/>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0"/>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1"/>
        <v>0</v>
      </c>
      <c r="AB1299" s="228" t="str">
        <f t="shared" si="182"/>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0"/>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1"/>
        <v>0</v>
      </c>
      <c r="AB1300" s="228" t="str">
        <f t="shared" si="182"/>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0"/>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1"/>
        <v>0</v>
      </c>
      <c r="AB1301" s="228" t="str">
        <f t="shared" si="182"/>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0"/>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1"/>
        <v>0</v>
      </c>
      <c r="AB1302" s="228" t="str">
        <f t="shared" si="182"/>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0"/>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1"/>
        <v>0</v>
      </c>
      <c r="AB1303" s="228" t="str">
        <f t="shared" si="182"/>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0"/>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1"/>
        <v>0</v>
      </c>
      <c r="AB1304" s="228" t="str">
        <f t="shared" si="182"/>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0"/>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1"/>
        <v>0</v>
      </c>
      <c r="AB1305" s="228" t="str">
        <f t="shared" si="182"/>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0"/>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1"/>
        <v>0</v>
      </c>
      <c r="AB1306" s="228" t="str">
        <f t="shared" si="182"/>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0"/>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1"/>
        <v>0</v>
      </c>
      <c r="AB1307" s="228" t="str">
        <f t="shared" si="182"/>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3">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4">IF(AND(C1308="Smelter not listed",OR(LEN(D1308)=0,LEN(E1308)=0)),1,0)</f>
        <v>0</v>
      </c>
      <c r="AB1308" s="228" t="str">
        <f t="shared" ref="AB1308:AB1338" si="185">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3"/>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4"/>
        <v>0</v>
      </c>
      <c r="AB1309" s="228" t="str">
        <f t="shared" si="185"/>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3"/>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4"/>
        <v>0</v>
      </c>
      <c r="AB1310" s="228" t="str">
        <f t="shared" si="185"/>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3"/>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4"/>
        <v>0</v>
      </c>
      <c r="AB1311" s="228" t="str">
        <f t="shared" si="185"/>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3"/>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4"/>
        <v>0</v>
      </c>
      <c r="AB1312" s="228" t="str">
        <f t="shared" si="185"/>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3"/>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4"/>
        <v>0</v>
      </c>
      <c r="AB1313" s="228" t="str">
        <f t="shared" si="185"/>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3"/>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4"/>
        <v>0</v>
      </c>
      <c r="AB1314" s="228" t="str">
        <f t="shared" si="185"/>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3"/>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4"/>
        <v>0</v>
      </c>
      <c r="AB1315" s="228" t="str">
        <f t="shared" si="185"/>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3"/>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4"/>
        <v>0</v>
      </c>
      <c r="AB1316" s="228" t="str">
        <f t="shared" si="185"/>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3"/>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4"/>
        <v>0</v>
      </c>
      <c r="AB1317" s="228" t="str">
        <f t="shared" si="185"/>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3"/>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4"/>
        <v>0</v>
      </c>
      <c r="AB1318" s="228" t="str">
        <f t="shared" si="185"/>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3"/>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4"/>
        <v>0</v>
      </c>
      <c r="AB1319" s="228" t="str">
        <f t="shared" si="185"/>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3"/>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4"/>
        <v>0</v>
      </c>
      <c r="AB1320" s="228" t="str">
        <f t="shared" si="185"/>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3"/>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4"/>
        <v>0</v>
      </c>
      <c r="AB1321" s="228" t="str">
        <f t="shared" si="185"/>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3"/>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4"/>
        <v>0</v>
      </c>
      <c r="AB1322" s="228" t="str">
        <f t="shared" si="185"/>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3"/>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4"/>
        <v>0</v>
      </c>
      <c r="AB1323" s="228" t="str">
        <f t="shared" si="185"/>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3"/>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4"/>
        <v>0</v>
      </c>
      <c r="AB1324" s="228" t="str">
        <f t="shared" si="185"/>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3"/>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4"/>
        <v>0</v>
      </c>
      <c r="AB1325" s="228" t="str">
        <f t="shared" si="185"/>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3"/>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4"/>
        <v>0</v>
      </c>
      <c r="AB1326" s="228" t="str">
        <f t="shared" si="185"/>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3"/>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4"/>
        <v>0</v>
      </c>
      <c r="AB1327" s="228" t="str">
        <f t="shared" si="185"/>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3"/>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4"/>
        <v>0</v>
      </c>
      <c r="AB1328" s="228" t="str">
        <f t="shared" si="185"/>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3"/>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4"/>
        <v>0</v>
      </c>
      <c r="AB1329" s="228" t="str">
        <f t="shared" si="185"/>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3"/>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4"/>
        <v>0</v>
      </c>
      <c r="AB1330" s="228" t="str">
        <f t="shared" si="185"/>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3"/>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4"/>
        <v>0</v>
      </c>
      <c r="AB1331" s="228" t="str">
        <f t="shared" si="185"/>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3"/>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4"/>
        <v>0</v>
      </c>
      <c r="AB1332" s="228" t="str">
        <f t="shared" si="185"/>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3"/>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4"/>
        <v>0</v>
      </c>
      <c r="AB1333" s="228" t="str">
        <f t="shared" si="185"/>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3"/>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4"/>
        <v>0</v>
      </c>
      <c r="AB1334" s="228" t="str">
        <f t="shared" si="185"/>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3"/>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4"/>
        <v>0</v>
      </c>
      <c r="AB1335" s="228" t="str">
        <f t="shared" si="185"/>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3"/>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4"/>
        <v>0</v>
      </c>
      <c r="AB1336" s="228" t="str">
        <f t="shared" si="185"/>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3"/>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4"/>
        <v>0</v>
      </c>
      <c r="AB1337" s="228" t="str">
        <f t="shared" si="185"/>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3"/>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4"/>
        <v>0</v>
      </c>
      <c r="AB1338" s="228" t="str">
        <f t="shared" si="185"/>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6">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7">IF(AND(C1339="Smelter not listed",OR(LEN(D1339)=0,LEN(E1339)=0)),1,0)</f>
        <v>0</v>
      </c>
      <c r="AB1339" s="228" t="str">
        <f t="shared" ref="AB1339" si="188">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89">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0">IF(AND(C1340="Smelter not listed",OR(LEN(D1340)=0,LEN(E1340)=0)),1,0)</f>
        <v>0</v>
      </c>
      <c r="AB1340" s="228" t="str">
        <f t="shared" ref="AB1340:AB1371" si="191">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0"/>
        <v>0</v>
      </c>
      <c r="AB1352" s="228" t="str">
        <f t="shared" si="191"/>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9"/>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0"/>
        <v>0</v>
      </c>
      <c r="AB1353" s="228" t="str">
        <f t="shared" si="191"/>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9"/>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0"/>
        <v>0</v>
      </c>
      <c r="AB1354" s="228" t="str">
        <f t="shared" si="191"/>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9"/>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0"/>
        <v>0</v>
      </c>
      <c r="AB1355" s="228" t="str">
        <f t="shared" si="191"/>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9"/>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0"/>
        <v>0</v>
      </c>
      <c r="AB1356" s="228" t="str">
        <f t="shared" si="191"/>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9"/>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0"/>
        <v>0</v>
      </c>
      <c r="AB1357" s="228" t="str">
        <f t="shared" si="191"/>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9"/>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0"/>
        <v>0</v>
      </c>
      <c r="AB1358" s="228" t="str">
        <f t="shared" si="191"/>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9"/>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0"/>
        <v>0</v>
      </c>
      <c r="AB1359" s="228" t="str">
        <f t="shared" si="191"/>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9"/>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0"/>
        <v>0</v>
      </c>
      <c r="AB1360" s="228" t="str">
        <f t="shared" si="191"/>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9"/>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0"/>
        <v>0</v>
      </c>
      <c r="AB1361" s="228" t="str">
        <f t="shared" si="191"/>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89"/>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0"/>
        <v>0</v>
      </c>
      <c r="AB1362" s="228" t="str">
        <f t="shared" si="191"/>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89"/>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0"/>
        <v>0</v>
      </c>
      <c r="AB1363" s="228" t="str">
        <f t="shared" si="191"/>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89"/>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0"/>
        <v>0</v>
      </c>
      <c r="AB1364" s="228" t="str">
        <f t="shared" si="191"/>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89"/>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0"/>
        <v>0</v>
      </c>
      <c r="AB1365" s="228" t="str">
        <f t="shared" si="191"/>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89"/>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0"/>
        <v>0</v>
      </c>
      <c r="AB1366" s="228" t="str">
        <f t="shared" si="191"/>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89"/>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0"/>
        <v>0</v>
      </c>
      <c r="AB1367" s="228" t="str">
        <f t="shared" si="191"/>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89"/>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0"/>
        <v>0</v>
      </c>
      <c r="AB1368" s="228" t="str">
        <f t="shared" si="191"/>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89"/>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0"/>
        <v>0</v>
      </c>
      <c r="AB1369" s="228" t="str">
        <f t="shared" si="191"/>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89"/>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0"/>
        <v>0</v>
      </c>
      <c r="AB1370" s="228" t="str">
        <f t="shared" si="191"/>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89"/>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0"/>
        <v>0</v>
      </c>
      <c r="AB1371" s="228" t="str">
        <f t="shared" si="191"/>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2">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3">IF(AND(C1372="Smelter not listed",OR(LEN(D1372)=0,LEN(E1372)=0)),1,0)</f>
        <v>0</v>
      </c>
      <c r="AB1372" s="228" t="str">
        <f t="shared" ref="AB1372:AB1402" si="194">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2"/>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3"/>
        <v>0</v>
      </c>
      <c r="AB1373" s="228" t="str">
        <f t="shared" si="194"/>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2"/>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3"/>
        <v>0</v>
      </c>
      <c r="AB1374" s="228" t="str">
        <f t="shared" si="194"/>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2"/>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3"/>
        <v>0</v>
      </c>
      <c r="AB1375" s="228" t="str">
        <f t="shared" si="194"/>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2"/>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3"/>
        <v>0</v>
      </c>
      <c r="AB1376" s="228" t="str">
        <f t="shared" si="194"/>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2"/>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3"/>
        <v>0</v>
      </c>
      <c r="AB1377" s="228" t="str">
        <f t="shared" si="194"/>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2"/>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3"/>
        <v>0</v>
      </c>
      <c r="AB1378" s="228" t="str">
        <f t="shared" si="194"/>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2"/>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3"/>
        <v>0</v>
      </c>
      <c r="AB1379" s="228" t="str">
        <f t="shared" si="194"/>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2"/>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3"/>
        <v>0</v>
      </c>
      <c r="AB1380" s="228" t="str">
        <f t="shared" si="194"/>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2"/>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3"/>
        <v>0</v>
      </c>
      <c r="AB1381" s="228" t="str">
        <f t="shared" si="194"/>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2"/>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3"/>
        <v>0</v>
      </c>
      <c r="AB1382" s="228" t="str">
        <f t="shared" si="194"/>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2"/>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3"/>
        <v>0</v>
      </c>
      <c r="AB1383" s="228" t="str">
        <f t="shared" si="194"/>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2"/>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3"/>
        <v>0</v>
      </c>
      <c r="AB1384" s="228" t="str">
        <f t="shared" si="194"/>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2"/>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3"/>
        <v>0</v>
      </c>
      <c r="AB1385" s="228" t="str">
        <f t="shared" si="194"/>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2"/>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3"/>
        <v>0</v>
      </c>
      <c r="AB1386" s="228" t="str">
        <f t="shared" si="194"/>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2"/>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3"/>
        <v>0</v>
      </c>
      <c r="AB1387" s="228" t="str">
        <f t="shared" si="194"/>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2"/>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3"/>
        <v>0</v>
      </c>
      <c r="AB1388" s="228" t="str">
        <f t="shared" si="194"/>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2"/>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3"/>
        <v>0</v>
      </c>
      <c r="AB1389" s="228" t="str">
        <f t="shared" si="194"/>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2"/>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3"/>
        <v>0</v>
      </c>
      <c r="AB1390" s="228" t="str">
        <f t="shared" si="194"/>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2"/>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3"/>
        <v>0</v>
      </c>
      <c r="AB1391" s="228" t="str">
        <f t="shared" si="194"/>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2"/>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3"/>
        <v>0</v>
      </c>
      <c r="AB1392" s="228" t="str">
        <f t="shared" si="194"/>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2"/>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3"/>
        <v>0</v>
      </c>
      <c r="AB1393" s="228" t="str">
        <f t="shared" si="194"/>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2"/>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3"/>
        <v>0</v>
      </c>
      <c r="AB1394" s="228" t="str">
        <f t="shared" si="194"/>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2"/>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3"/>
        <v>0</v>
      </c>
      <c r="AB1395" s="228" t="str">
        <f t="shared" si="194"/>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2"/>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3"/>
        <v>0</v>
      </c>
      <c r="AB1396" s="228" t="str">
        <f t="shared" si="194"/>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2"/>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3"/>
        <v>0</v>
      </c>
      <c r="AB1397" s="228" t="str">
        <f t="shared" si="194"/>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2"/>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3"/>
        <v>0</v>
      </c>
      <c r="AB1398" s="228" t="str">
        <f t="shared" si="194"/>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2"/>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3"/>
        <v>0</v>
      </c>
      <c r="AB1399" s="228" t="str">
        <f t="shared" si="194"/>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2"/>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3"/>
        <v>0</v>
      </c>
      <c r="AB1400" s="228" t="str">
        <f t="shared" si="194"/>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2"/>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3"/>
        <v>0</v>
      </c>
      <c r="AB1401" s="228" t="str">
        <f t="shared" si="194"/>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2"/>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3"/>
        <v>0</v>
      </c>
      <c r="AB1402" s="228" t="str">
        <f t="shared" si="194"/>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5">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6">IF(AND(C1403="Smelter not listed",OR(LEN(D1403)=0,LEN(E1403)=0)),1,0)</f>
        <v>0</v>
      </c>
      <c r="AB1403" s="228" t="str">
        <f t="shared" ref="AB1403" si="197">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198">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199">IF(AND(C1404="Smelter not listed",OR(LEN(D1404)=0,LEN(E1404)=0)),1,0)</f>
        <v>0</v>
      </c>
      <c r="AB1404" s="228" t="str">
        <f t="shared" ref="AB1404:AB1435" si="200">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9"/>
        <v>0</v>
      </c>
      <c r="AB1415" s="228" t="str">
        <f t="shared" si="200"/>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9"/>
        <v>0</v>
      </c>
      <c r="AB1416" s="228" t="str">
        <f t="shared" si="200"/>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8"/>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9"/>
        <v>0</v>
      </c>
      <c r="AB1417" s="228" t="str">
        <f t="shared" si="200"/>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8"/>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9"/>
        <v>0</v>
      </c>
      <c r="AB1418" s="228" t="str">
        <f t="shared" si="200"/>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8"/>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99"/>
        <v>0</v>
      </c>
      <c r="AB1419" s="228" t="str">
        <f t="shared" si="200"/>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8"/>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99"/>
        <v>0</v>
      </c>
      <c r="AB1420" s="228" t="str">
        <f t="shared" si="200"/>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8"/>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99"/>
        <v>0</v>
      </c>
      <c r="AB1421" s="228" t="str">
        <f t="shared" si="200"/>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8"/>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99"/>
        <v>0</v>
      </c>
      <c r="AB1422" s="228" t="str">
        <f t="shared" si="200"/>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8"/>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99"/>
        <v>0</v>
      </c>
      <c r="AB1423" s="228" t="str">
        <f t="shared" si="200"/>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8"/>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99"/>
        <v>0</v>
      </c>
      <c r="AB1424" s="228" t="str">
        <f t="shared" si="200"/>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8"/>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99"/>
        <v>0</v>
      </c>
      <c r="AB1425" s="228" t="str">
        <f t="shared" si="200"/>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8"/>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99"/>
        <v>0</v>
      </c>
      <c r="AB1426" s="228" t="str">
        <f t="shared" si="200"/>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8"/>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99"/>
        <v>0</v>
      </c>
      <c r="AB1427" s="228" t="str">
        <f t="shared" si="200"/>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8"/>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99"/>
        <v>0</v>
      </c>
      <c r="AB1428" s="228" t="str">
        <f t="shared" si="200"/>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98"/>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99"/>
        <v>0</v>
      </c>
      <c r="AB1429" s="228" t="str">
        <f t="shared" si="200"/>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98"/>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99"/>
        <v>0</v>
      </c>
      <c r="AB1430" s="228" t="str">
        <f t="shared" si="200"/>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98"/>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99"/>
        <v>0</v>
      </c>
      <c r="AB1431" s="228" t="str">
        <f t="shared" si="200"/>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98"/>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99"/>
        <v>0</v>
      </c>
      <c r="AB1432" s="228" t="str">
        <f t="shared" si="200"/>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98"/>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199"/>
        <v>0</v>
      </c>
      <c r="AB1433" s="228" t="str">
        <f t="shared" si="200"/>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98"/>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199"/>
        <v>0</v>
      </c>
      <c r="AB1434" s="228" t="str">
        <f t="shared" si="200"/>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98"/>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199"/>
        <v>0</v>
      </c>
      <c r="AB1435" s="228" t="str">
        <f t="shared" si="200"/>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1">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2">IF(AND(C1436="Smelter not listed",OR(LEN(D1436)=0,LEN(E1436)=0)),1,0)</f>
        <v>0</v>
      </c>
      <c r="AB1436" s="228" t="str">
        <f t="shared" ref="AB1436:AB1466" si="203">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1"/>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2"/>
        <v>0</v>
      </c>
      <c r="AB1437" s="228" t="str">
        <f t="shared" si="203"/>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1"/>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2"/>
        <v>0</v>
      </c>
      <c r="AB1438" s="228" t="str">
        <f t="shared" si="203"/>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1"/>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2"/>
        <v>0</v>
      </c>
      <c r="AB1439" s="228" t="str">
        <f t="shared" si="203"/>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1"/>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2"/>
        <v>0</v>
      </c>
      <c r="AB1440" s="228" t="str">
        <f t="shared" si="203"/>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1"/>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2"/>
        <v>0</v>
      </c>
      <c r="AB1441" s="228" t="str">
        <f t="shared" si="203"/>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1"/>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2"/>
        <v>0</v>
      </c>
      <c r="AB1442" s="228" t="str">
        <f t="shared" si="203"/>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1"/>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2"/>
        <v>0</v>
      </c>
      <c r="AB1443" s="228" t="str">
        <f t="shared" si="203"/>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1"/>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2"/>
        <v>0</v>
      </c>
      <c r="AB1444" s="228" t="str">
        <f t="shared" si="203"/>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1"/>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2"/>
        <v>0</v>
      </c>
      <c r="AB1445" s="228" t="str">
        <f t="shared" si="203"/>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1"/>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2"/>
        <v>0</v>
      </c>
      <c r="AB1446" s="228" t="str">
        <f t="shared" si="203"/>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1"/>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2"/>
        <v>0</v>
      </c>
      <c r="AB1447" s="228" t="str">
        <f t="shared" si="203"/>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1"/>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2"/>
        <v>0</v>
      </c>
      <c r="AB1448" s="228" t="str">
        <f t="shared" si="203"/>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1"/>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2"/>
        <v>0</v>
      </c>
      <c r="AB1449" s="228" t="str">
        <f t="shared" si="203"/>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1"/>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2"/>
        <v>0</v>
      </c>
      <c r="AB1450" s="228" t="str">
        <f t="shared" si="203"/>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1"/>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2"/>
        <v>0</v>
      </c>
      <c r="AB1451" s="228" t="str">
        <f t="shared" si="203"/>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1"/>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2"/>
        <v>0</v>
      </c>
      <c r="AB1452" s="228" t="str">
        <f t="shared" si="203"/>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1"/>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2"/>
        <v>0</v>
      </c>
      <c r="AB1453" s="228" t="str">
        <f t="shared" si="203"/>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1"/>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2"/>
        <v>0</v>
      </c>
      <c r="AB1454" s="228" t="str">
        <f t="shared" si="203"/>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1"/>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2"/>
        <v>0</v>
      </c>
      <c r="AB1455" s="228" t="str">
        <f t="shared" si="203"/>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1"/>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2"/>
        <v>0</v>
      </c>
      <c r="AB1456" s="228" t="str">
        <f t="shared" si="203"/>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1"/>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2"/>
        <v>0</v>
      </c>
      <c r="AB1457" s="228" t="str">
        <f t="shared" si="203"/>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1"/>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2"/>
        <v>0</v>
      </c>
      <c r="AB1458" s="228" t="str">
        <f t="shared" si="203"/>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1"/>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2"/>
        <v>0</v>
      </c>
      <c r="AB1459" s="228" t="str">
        <f t="shared" si="203"/>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1"/>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2"/>
        <v>0</v>
      </c>
      <c r="AB1460" s="228" t="str">
        <f t="shared" si="203"/>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1"/>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2"/>
        <v>0</v>
      </c>
      <c r="AB1461" s="228" t="str">
        <f t="shared" si="203"/>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1"/>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2"/>
        <v>0</v>
      </c>
      <c r="AB1462" s="228" t="str">
        <f t="shared" si="203"/>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1"/>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2"/>
        <v>0</v>
      </c>
      <c r="AB1463" s="228" t="str">
        <f t="shared" si="203"/>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1"/>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2"/>
        <v>0</v>
      </c>
      <c r="AB1464" s="228" t="str">
        <f t="shared" si="203"/>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1"/>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2"/>
        <v>0</v>
      </c>
      <c r="AB1465" s="228" t="str">
        <f t="shared" si="203"/>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1"/>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2"/>
        <v>0</v>
      </c>
      <c r="AB1466" s="228" t="str">
        <f t="shared" si="203"/>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4">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5">IF(AND(C1467="Smelter not listed",OR(LEN(D1467)=0,LEN(E1467)=0)),1,0)</f>
        <v>0</v>
      </c>
      <c r="AB1467" s="228" t="str">
        <f t="shared" ref="AB1467" si="206">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7">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08">IF(AND(C1468="Smelter not listed",OR(LEN(D1468)=0,LEN(E1468)=0)),1,0)</f>
        <v>0</v>
      </c>
      <c r="AB1468" s="228" t="str">
        <f t="shared" ref="AB1468:AB1499" si="209">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8"/>
        <v>0</v>
      </c>
      <c r="AB1479" s="228" t="str">
        <f t="shared" si="209"/>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8"/>
        <v>0</v>
      </c>
      <c r="AB1480" s="228" t="str">
        <f t="shared" si="209"/>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7"/>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8"/>
        <v>0</v>
      </c>
      <c r="AB1481" s="228" t="str">
        <f t="shared" si="209"/>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7"/>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8"/>
        <v>0</v>
      </c>
      <c r="AB1482" s="228" t="str">
        <f t="shared" si="209"/>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7"/>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8"/>
        <v>0</v>
      </c>
      <c r="AB1483" s="228" t="str">
        <f t="shared" si="209"/>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7"/>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8"/>
        <v>0</v>
      </c>
      <c r="AB1484" s="228" t="str">
        <f t="shared" si="209"/>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7"/>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8"/>
        <v>0</v>
      </c>
      <c r="AB1485" s="228" t="str">
        <f t="shared" si="209"/>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7"/>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8"/>
        <v>0</v>
      </c>
      <c r="AB1486" s="228" t="str">
        <f t="shared" si="209"/>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7"/>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8"/>
        <v>0</v>
      </c>
      <c r="AB1487" s="228" t="str">
        <f t="shared" si="209"/>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7"/>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08"/>
        <v>0</v>
      </c>
      <c r="AB1488" s="228" t="str">
        <f t="shared" si="209"/>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7"/>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08"/>
        <v>0</v>
      </c>
      <c r="AB1489" s="228" t="str">
        <f t="shared" si="209"/>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7"/>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08"/>
        <v>0</v>
      </c>
      <c r="AB1490" s="228" t="str">
        <f t="shared" si="209"/>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7"/>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08"/>
        <v>0</v>
      </c>
      <c r="AB1491" s="228" t="str">
        <f t="shared" si="209"/>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7"/>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08"/>
        <v>0</v>
      </c>
      <c r="AB1492" s="228" t="str">
        <f t="shared" si="209"/>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7"/>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08"/>
        <v>0</v>
      </c>
      <c r="AB1493" s="228" t="str">
        <f t="shared" si="209"/>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7"/>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08"/>
        <v>0</v>
      </c>
      <c r="AB1494" s="228" t="str">
        <f t="shared" si="209"/>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7"/>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08"/>
        <v>0</v>
      </c>
      <c r="AB1495" s="228" t="str">
        <f t="shared" si="209"/>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7"/>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08"/>
        <v>0</v>
      </c>
      <c r="AB1496" s="228" t="str">
        <f t="shared" si="209"/>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7"/>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08"/>
        <v>0</v>
      </c>
      <c r="AB1497" s="228" t="str">
        <f t="shared" si="209"/>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7"/>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08"/>
        <v>0</v>
      </c>
      <c r="AB1498" s="228" t="str">
        <f t="shared" si="209"/>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7"/>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08"/>
        <v>0</v>
      </c>
      <c r="AB1499" s="228" t="str">
        <f t="shared" si="209"/>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0">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1">IF(AND(C1500="Smelter not listed",OR(LEN(D1500)=0,LEN(E1500)=0)),1,0)</f>
        <v>0</v>
      </c>
      <c r="AB1500" s="228" t="str">
        <f t="shared" ref="AB1500:AB1530" si="212">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0"/>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1"/>
        <v>0</v>
      </c>
      <c r="AB1501" s="228" t="str">
        <f t="shared" si="212"/>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0"/>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1"/>
        <v>0</v>
      </c>
      <c r="AB1502" s="228" t="str">
        <f t="shared" si="212"/>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0"/>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1"/>
        <v>0</v>
      </c>
      <c r="AB1503" s="228" t="str">
        <f t="shared" si="212"/>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0"/>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1"/>
        <v>0</v>
      </c>
      <c r="AB1504" s="228" t="str">
        <f t="shared" si="212"/>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0"/>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1"/>
        <v>0</v>
      </c>
      <c r="AB1505" s="228" t="str">
        <f t="shared" si="212"/>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0"/>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1"/>
        <v>0</v>
      </c>
      <c r="AB1506" s="228" t="str">
        <f t="shared" si="212"/>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0"/>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1"/>
        <v>0</v>
      </c>
      <c r="AB1507" s="228" t="str">
        <f t="shared" si="212"/>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0"/>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1"/>
        <v>0</v>
      </c>
      <c r="AB1508" s="228" t="str">
        <f t="shared" si="212"/>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0"/>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1"/>
        <v>0</v>
      </c>
      <c r="AB1509" s="228" t="str">
        <f t="shared" si="212"/>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0"/>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1"/>
        <v>0</v>
      </c>
      <c r="AB1510" s="228" t="str">
        <f t="shared" si="212"/>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0"/>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1"/>
        <v>0</v>
      </c>
      <c r="AB1511" s="228" t="str">
        <f t="shared" si="212"/>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0"/>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1"/>
        <v>0</v>
      </c>
      <c r="AB1512" s="228" t="str">
        <f t="shared" si="212"/>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0"/>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1"/>
        <v>0</v>
      </c>
      <c r="AB1513" s="228" t="str">
        <f t="shared" si="212"/>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0"/>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1"/>
        <v>0</v>
      </c>
      <c r="AB1514" s="228" t="str">
        <f t="shared" si="212"/>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0"/>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1"/>
        <v>0</v>
      </c>
      <c r="AB1515" s="228" t="str">
        <f t="shared" si="212"/>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0"/>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1"/>
        <v>0</v>
      </c>
      <c r="AB1516" s="228" t="str">
        <f t="shared" si="212"/>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0"/>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1"/>
        <v>0</v>
      </c>
      <c r="AB1517" s="228" t="str">
        <f t="shared" si="212"/>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0"/>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1"/>
        <v>0</v>
      </c>
      <c r="AB1518" s="228" t="str">
        <f t="shared" si="212"/>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0"/>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1"/>
        <v>0</v>
      </c>
      <c r="AB1519" s="228" t="str">
        <f t="shared" si="212"/>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0"/>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1"/>
        <v>0</v>
      </c>
      <c r="AB1520" s="228" t="str">
        <f t="shared" si="212"/>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0"/>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1"/>
        <v>0</v>
      </c>
      <c r="AB1521" s="228" t="str">
        <f t="shared" si="212"/>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0"/>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1"/>
        <v>0</v>
      </c>
      <c r="AB1522" s="228" t="str">
        <f t="shared" si="212"/>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0"/>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1"/>
        <v>0</v>
      </c>
      <c r="AB1523" s="228" t="str">
        <f t="shared" si="212"/>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0"/>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1"/>
        <v>0</v>
      </c>
      <c r="AB1524" s="228" t="str">
        <f t="shared" si="212"/>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0"/>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1"/>
        <v>0</v>
      </c>
      <c r="AB1525" s="228" t="str">
        <f t="shared" si="212"/>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0"/>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1"/>
        <v>0</v>
      </c>
      <c r="AB1526" s="228" t="str">
        <f t="shared" si="212"/>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0"/>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1"/>
        <v>0</v>
      </c>
      <c r="AB1527" s="228" t="str">
        <f t="shared" si="212"/>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0"/>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1"/>
        <v>0</v>
      </c>
      <c r="AB1528" s="228" t="str">
        <f t="shared" si="212"/>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0"/>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1"/>
        <v>0</v>
      </c>
      <c r="AB1529" s="228" t="str">
        <f t="shared" si="212"/>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0"/>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1"/>
        <v>0</v>
      </c>
      <c r="AB1530" s="228" t="str">
        <f t="shared" si="212"/>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3">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4">IF(AND(C1531="Smelter not listed",OR(LEN(D1531)=0,LEN(E1531)=0)),1,0)</f>
        <v>0</v>
      </c>
      <c r="AB1531" s="228" t="str">
        <f t="shared" ref="AB1531" si="215">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6">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7">IF(AND(C1532="Smelter not listed",OR(LEN(D1532)=0,LEN(E1532)=0)),1,0)</f>
        <v>0</v>
      </c>
      <c r="AB1532" s="228" t="str">
        <f t="shared" ref="AB1532:AB1563" si="218">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7"/>
        <v>0</v>
      </c>
      <c r="AB1543" s="228" t="str">
        <f t="shared" si="218"/>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6"/>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7"/>
        <v>0</v>
      </c>
      <c r="AB1544" s="228" t="str">
        <f t="shared" si="218"/>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6"/>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7"/>
        <v>0</v>
      </c>
      <c r="AB1545" s="228" t="str">
        <f t="shared" si="218"/>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6"/>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7"/>
        <v>0</v>
      </c>
      <c r="AB1546" s="228" t="str">
        <f t="shared" si="218"/>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6"/>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7"/>
        <v>0</v>
      </c>
      <c r="AB1547" s="228" t="str">
        <f t="shared" si="218"/>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6"/>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7"/>
        <v>0</v>
      </c>
      <c r="AB1548" s="228" t="str">
        <f t="shared" si="218"/>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6"/>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7"/>
        <v>0</v>
      </c>
      <c r="AB1549" s="228" t="str">
        <f t="shared" si="218"/>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6"/>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7"/>
        <v>0</v>
      </c>
      <c r="AB1550" s="228" t="str">
        <f t="shared" si="218"/>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6"/>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7"/>
        <v>0</v>
      </c>
      <c r="AB1551" s="228" t="str">
        <f t="shared" si="218"/>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6"/>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7"/>
        <v>0</v>
      </c>
      <c r="AB1552" s="228" t="str">
        <f t="shared" si="218"/>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6"/>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7"/>
        <v>0</v>
      </c>
      <c r="AB1553" s="228" t="str">
        <f t="shared" si="218"/>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6"/>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7"/>
        <v>0</v>
      </c>
      <c r="AB1554" s="228" t="str">
        <f t="shared" si="218"/>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6"/>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7"/>
        <v>0</v>
      </c>
      <c r="AB1555" s="228" t="str">
        <f t="shared" si="218"/>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6"/>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7"/>
        <v>0</v>
      </c>
      <c r="AB1556" s="228" t="str">
        <f t="shared" si="218"/>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6"/>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7"/>
        <v>0</v>
      </c>
      <c r="AB1557" s="228" t="str">
        <f t="shared" si="218"/>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6"/>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7"/>
        <v>0</v>
      </c>
      <c r="AB1558" s="228" t="str">
        <f t="shared" si="218"/>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6"/>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7"/>
        <v>0</v>
      </c>
      <c r="AB1559" s="228" t="str">
        <f t="shared" si="218"/>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6"/>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7"/>
        <v>0</v>
      </c>
      <c r="AB1560" s="228" t="str">
        <f t="shared" si="218"/>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6"/>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7"/>
        <v>0</v>
      </c>
      <c r="AB1561" s="228" t="str">
        <f t="shared" si="218"/>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6"/>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7"/>
        <v>0</v>
      </c>
      <c r="AB1562" s="228" t="str">
        <f t="shared" si="218"/>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6"/>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7"/>
        <v>0</v>
      </c>
      <c r="AB1563" s="228" t="str">
        <f t="shared" si="218"/>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19">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0">IF(AND(C1564="Smelter not listed",OR(LEN(D1564)=0,LEN(E1564)=0)),1,0)</f>
        <v>0</v>
      </c>
      <c r="AB1564" s="228" t="str">
        <f t="shared" ref="AB1564:AB1594" si="221">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9"/>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0"/>
        <v>0</v>
      </c>
      <c r="AB1565" s="228" t="str">
        <f t="shared" si="221"/>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9"/>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0"/>
        <v>0</v>
      </c>
      <c r="AB1566" s="228" t="str">
        <f t="shared" si="221"/>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9"/>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0"/>
        <v>0</v>
      </c>
      <c r="AB1567" s="228" t="str">
        <f t="shared" si="221"/>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9"/>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0"/>
        <v>0</v>
      </c>
      <c r="AB1568" s="228" t="str">
        <f t="shared" si="221"/>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9"/>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0"/>
        <v>0</v>
      </c>
      <c r="AB1569" s="228" t="str">
        <f t="shared" si="221"/>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9"/>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0"/>
        <v>0</v>
      </c>
      <c r="AB1570" s="228" t="str">
        <f t="shared" si="221"/>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9"/>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0"/>
        <v>0</v>
      </c>
      <c r="AB1571" s="228" t="str">
        <f t="shared" si="221"/>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9"/>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0"/>
        <v>0</v>
      </c>
      <c r="AB1572" s="228" t="str">
        <f t="shared" si="221"/>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9"/>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0"/>
        <v>0</v>
      </c>
      <c r="AB1573" s="228" t="str">
        <f t="shared" si="221"/>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9"/>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0"/>
        <v>0</v>
      </c>
      <c r="AB1574" s="228" t="str">
        <f t="shared" si="221"/>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9"/>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0"/>
        <v>0</v>
      </c>
      <c r="AB1575" s="228" t="str">
        <f t="shared" si="221"/>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9"/>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0"/>
        <v>0</v>
      </c>
      <c r="AB1576" s="228" t="str">
        <f t="shared" si="221"/>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9"/>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0"/>
        <v>0</v>
      </c>
      <c r="AB1577" s="228" t="str">
        <f t="shared" si="221"/>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9"/>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0"/>
        <v>0</v>
      </c>
      <c r="AB1578" s="228" t="str">
        <f t="shared" si="221"/>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9"/>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0"/>
        <v>0</v>
      </c>
      <c r="AB1579" s="228" t="str">
        <f t="shared" si="221"/>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9"/>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0"/>
        <v>0</v>
      </c>
      <c r="AB1580" s="228" t="str">
        <f t="shared" si="221"/>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9"/>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0"/>
        <v>0</v>
      </c>
      <c r="AB1581" s="228" t="str">
        <f t="shared" si="221"/>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19"/>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0"/>
        <v>0</v>
      </c>
      <c r="AB1582" s="228" t="str">
        <f t="shared" si="221"/>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19"/>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0"/>
        <v>0</v>
      </c>
      <c r="AB1583" s="228" t="str">
        <f t="shared" si="221"/>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19"/>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0"/>
        <v>0</v>
      </c>
      <c r="AB1584" s="228" t="str">
        <f t="shared" si="221"/>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19"/>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0"/>
        <v>0</v>
      </c>
      <c r="AB1585" s="228" t="str">
        <f t="shared" si="221"/>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19"/>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0"/>
        <v>0</v>
      </c>
      <c r="AB1586" s="228" t="str">
        <f t="shared" si="221"/>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19"/>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0"/>
        <v>0</v>
      </c>
      <c r="AB1587" s="228" t="str">
        <f t="shared" si="221"/>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19"/>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0"/>
        <v>0</v>
      </c>
      <c r="AB1588" s="228" t="str">
        <f t="shared" si="221"/>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19"/>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0"/>
        <v>0</v>
      </c>
      <c r="AB1589" s="228" t="str">
        <f t="shared" si="221"/>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19"/>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0"/>
        <v>0</v>
      </c>
      <c r="AB1590" s="228" t="str">
        <f t="shared" si="221"/>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19"/>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0"/>
        <v>0</v>
      </c>
      <c r="AB1591" s="228" t="str">
        <f t="shared" si="221"/>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19"/>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0"/>
        <v>0</v>
      </c>
      <c r="AB1592" s="228" t="str">
        <f t="shared" si="221"/>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19"/>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0"/>
        <v>0</v>
      </c>
      <c r="AB1593" s="228" t="str">
        <f t="shared" si="221"/>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19"/>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0"/>
        <v>0</v>
      </c>
      <c r="AB1594" s="228" t="str">
        <f t="shared" si="221"/>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2">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3">IF(AND(C1595="Smelter not listed",OR(LEN(D1595)=0,LEN(E1595)=0)),1,0)</f>
        <v>0</v>
      </c>
      <c r="AB1595" s="228" t="str">
        <f t="shared" ref="AB1595" si="224">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5">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6">IF(AND(C1596="Smelter not listed",OR(LEN(D1596)=0,LEN(E1596)=0)),1,0)</f>
        <v>0</v>
      </c>
      <c r="AB1596" s="228" t="str">
        <f t="shared" ref="AB1596:AB1627" si="227">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6"/>
        <v>0</v>
      </c>
      <c r="AB1607" s="228" t="str">
        <f t="shared" si="227"/>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5"/>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6"/>
        <v>0</v>
      </c>
      <c r="AB1608" s="228" t="str">
        <f t="shared" si="227"/>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5"/>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6"/>
        <v>0</v>
      </c>
      <c r="AB1609" s="228" t="str">
        <f t="shared" si="227"/>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5"/>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6"/>
        <v>0</v>
      </c>
      <c r="AB1610" s="228" t="str">
        <f t="shared" si="227"/>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5"/>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6"/>
        <v>0</v>
      </c>
      <c r="AB1611" s="228" t="str">
        <f t="shared" si="227"/>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5"/>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6"/>
        <v>0</v>
      </c>
      <c r="AB1612" s="228" t="str">
        <f t="shared" si="227"/>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5"/>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6"/>
        <v>0</v>
      </c>
      <c r="AB1613" s="228" t="str">
        <f t="shared" si="227"/>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5"/>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6"/>
        <v>0</v>
      </c>
      <c r="AB1614" s="228" t="str">
        <f t="shared" si="227"/>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5"/>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6"/>
        <v>0</v>
      </c>
      <c r="AB1615" s="228" t="str">
        <f t="shared" si="227"/>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5"/>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6"/>
        <v>0</v>
      </c>
      <c r="AB1616" s="228" t="str">
        <f t="shared" si="227"/>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5"/>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6"/>
        <v>0</v>
      </c>
      <c r="AB1617" s="228" t="str">
        <f t="shared" si="227"/>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5"/>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6"/>
        <v>0</v>
      </c>
      <c r="AB1618" s="228" t="str">
        <f t="shared" si="227"/>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5"/>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6"/>
        <v>0</v>
      </c>
      <c r="AB1619" s="228" t="str">
        <f t="shared" si="227"/>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5"/>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6"/>
        <v>0</v>
      </c>
      <c r="AB1620" s="228" t="str">
        <f t="shared" si="227"/>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5"/>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6"/>
        <v>0</v>
      </c>
      <c r="AB1621" s="228" t="str">
        <f t="shared" si="227"/>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5"/>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6"/>
        <v>0</v>
      </c>
      <c r="AB1622" s="228" t="str">
        <f t="shared" si="227"/>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5"/>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6"/>
        <v>0</v>
      </c>
      <c r="AB1623" s="228" t="str">
        <f t="shared" si="227"/>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5"/>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6"/>
        <v>0</v>
      </c>
      <c r="AB1624" s="228" t="str">
        <f t="shared" si="227"/>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5"/>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6"/>
        <v>0</v>
      </c>
      <c r="AB1625" s="228" t="str">
        <f t="shared" si="227"/>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5"/>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6"/>
        <v>0</v>
      </c>
      <c r="AB1626" s="228" t="str">
        <f t="shared" si="227"/>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5"/>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6"/>
        <v>0</v>
      </c>
      <c r="AB1627" s="228" t="str">
        <f t="shared" si="227"/>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28">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29">IF(AND(C1628="Smelter not listed",OR(LEN(D1628)=0,LEN(E1628)=0)),1,0)</f>
        <v>0</v>
      </c>
      <c r="AB1628" s="228" t="str">
        <f t="shared" ref="AB1628:AB1658" si="230">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8"/>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9"/>
        <v>0</v>
      </c>
      <c r="AB1629" s="228" t="str">
        <f t="shared" si="230"/>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8"/>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9"/>
        <v>0</v>
      </c>
      <c r="AB1630" s="228" t="str">
        <f t="shared" si="230"/>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8"/>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9"/>
        <v>0</v>
      </c>
      <c r="AB1631" s="228" t="str">
        <f t="shared" si="230"/>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8"/>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9"/>
        <v>0</v>
      </c>
      <c r="AB1632" s="228" t="str">
        <f t="shared" si="230"/>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8"/>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9"/>
        <v>0</v>
      </c>
      <c r="AB1633" s="228" t="str">
        <f t="shared" si="230"/>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8"/>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29"/>
        <v>0</v>
      </c>
      <c r="AB1634" s="228" t="str">
        <f t="shared" si="230"/>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8"/>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29"/>
        <v>0</v>
      </c>
      <c r="AB1635" s="228" t="str">
        <f t="shared" si="230"/>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8"/>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29"/>
        <v>0</v>
      </c>
      <c r="AB1636" s="228" t="str">
        <f t="shared" si="230"/>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8"/>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29"/>
        <v>0</v>
      </c>
      <c r="AB1637" s="228" t="str">
        <f t="shared" si="230"/>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8"/>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29"/>
        <v>0</v>
      </c>
      <c r="AB1638" s="228" t="str">
        <f t="shared" si="230"/>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8"/>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29"/>
        <v>0</v>
      </c>
      <c r="AB1639" s="228" t="str">
        <f t="shared" si="230"/>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8"/>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29"/>
        <v>0</v>
      </c>
      <c r="AB1640" s="228" t="str">
        <f t="shared" si="230"/>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8"/>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29"/>
        <v>0</v>
      </c>
      <c r="AB1641" s="228" t="str">
        <f t="shared" si="230"/>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8"/>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29"/>
        <v>0</v>
      </c>
      <c r="AB1642" s="228" t="str">
        <f t="shared" si="230"/>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8"/>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29"/>
        <v>0</v>
      </c>
      <c r="AB1643" s="228" t="str">
        <f t="shared" si="230"/>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8"/>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29"/>
        <v>0</v>
      </c>
      <c r="AB1644" s="228" t="str">
        <f t="shared" si="230"/>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8"/>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29"/>
        <v>0</v>
      </c>
      <c r="AB1645" s="228" t="str">
        <f t="shared" si="230"/>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8"/>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29"/>
        <v>0</v>
      </c>
      <c r="AB1646" s="228" t="str">
        <f t="shared" si="230"/>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8"/>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29"/>
        <v>0</v>
      </c>
      <c r="AB1647" s="228" t="str">
        <f t="shared" si="230"/>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8"/>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29"/>
        <v>0</v>
      </c>
      <c r="AB1648" s="228" t="str">
        <f t="shared" si="230"/>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28"/>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29"/>
        <v>0</v>
      </c>
      <c r="AB1649" s="228" t="str">
        <f t="shared" si="230"/>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28"/>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29"/>
        <v>0</v>
      </c>
      <c r="AB1650" s="228" t="str">
        <f t="shared" si="230"/>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28"/>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29"/>
        <v>0</v>
      </c>
      <c r="AB1651" s="228" t="str">
        <f t="shared" si="230"/>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28"/>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29"/>
        <v>0</v>
      </c>
      <c r="AB1652" s="228" t="str">
        <f t="shared" si="230"/>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28"/>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29"/>
        <v>0</v>
      </c>
      <c r="AB1653" s="228" t="str">
        <f t="shared" si="230"/>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28"/>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29"/>
        <v>0</v>
      </c>
      <c r="AB1654" s="228" t="str">
        <f t="shared" si="230"/>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28"/>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29"/>
        <v>0</v>
      </c>
      <c r="AB1655" s="228" t="str">
        <f t="shared" si="230"/>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28"/>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29"/>
        <v>0</v>
      </c>
      <c r="AB1656" s="228" t="str">
        <f t="shared" si="230"/>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28"/>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29"/>
        <v>0</v>
      </c>
      <c r="AB1657" s="228" t="str">
        <f t="shared" si="230"/>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28"/>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29"/>
        <v>0</v>
      </c>
      <c r="AB1658" s="228" t="str">
        <f t="shared" si="230"/>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1">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2">IF(AND(C1659="Smelter not listed",OR(LEN(D1659)=0,LEN(E1659)=0)),1,0)</f>
        <v>0</v>
      </c>
      <c r="AB1659" s="228" t="str">
        <f t="shared" ref="AB1659" si="233">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4">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5">IF(AND(C1660="Smelter not listed",OR(LEN(D1660)=0,LEN(E1660)=0)),1,0)</f>
        <v>0</v>
      </c>
      <c r="AB1660" s="228" t="str">
        <f t="shared" ref="AB1660:AB1691" si="236">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5"/>
        <v>0</v>
      </c>
      <c r="AB1671" s="228" t="str">
        <f t="shared" si="236"/>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4"/>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5"/>
        <v>0</v>
      </c>
      <c r="AB1672" s="228" t="str">
        <f t="shared" si="236"/>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4"/>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5"/>
        <v>0</v>
      </c>
      <c r="AB1673" s="228" t="str">
        <f t="shared" si="236"/>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4"/>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5"/>
        <v>0</v>
      </c>
      <c r="AB1674" s="228" t="str">
        <f t="shared" si="236"/>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4"/>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5"/>
        <v>0</v>
      </c>
      <c r="AB1675" s="228" t="str">
        <f t="shared" si="236"/>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4"/>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5"/>
        <v>0</v>
      </c>
      <c r="AB1676" s="228" t="str">
        <f t="shared" si="236"/>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4"/>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5"/>
        <v>0</v>
      </c>
      <c r="AB1677" s="228" t="str">
        <f t="shared" si="236"/>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4"/>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5"/>
        <v>0</v>
      </c>
      <c r="AB1678" s="228" t="str">
        <f t="shared" si="236"/>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4"/>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5"/>
        <v>0</v>
      </c>
      <c r="AB1679" s="228" t="str">
        <f t="shared" si="236"/>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4"/>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5"/>
        <v>0</v>
      </c>
      <c r="AB1680" s="228" t="str">
        <f t="shared" si="236"/>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4"/>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5"/>
        <v>0</v>
      </c>
      <c r="AB1681" s="228" t="str">
        <f t="shared" si="236"/>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4"/>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5"/>
        <v>0</v>
      </c>
      <c r="AB1682" s="228" t="str">
        <f t="shared" si="236"/>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4"/>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5"/>
        <v>0</v>
      </c>
      <c r="AB1683" s="228" t="str">
        <f t="shared" si="236"/>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4"/>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5"/>
        <v>0</v>
      </c>
      <c r="AB1684" s="228" t="str">
        <f t="shared" si="236"/>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4"/>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5"/>
        <v>0</v>
      </c>
      <c r="AB1685" s="228" t="str">
        <f t="shared" si="236"/>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4"/>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5"/>
        <v>0</v>
      </c>
      <c r="AB1686" s="228" t="str">
        <f t="shared" si="236"/>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4"/>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5"/>
        <v>0</v>
      </c>
      <c r="AB1687" s="228" t="str">
        <f t="shared" si="236"/>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4"/>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5"/>
        <v>0</v>
      </c>
      <c r="AB1688" s="228" t="str">
        <f t="shared" si="236"/>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4"/>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5"/>
        <v>0</v>
      </c>
      <c r="AB1689" s="228" t="str">
        <f t="shared" si="236"/>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4"/>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5"/>
        <v>0</v>
      </c>
      <c r="AB1690" s="228" t="str">
        <f t="shared" si="236"/>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4"/>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5"/>
        <v>0</v>
      </c>
      <c r="AB1691" s="228" t="str">
        <f t="shared" si="236"/>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7">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38">IF(AND(C1692="Smelter not listed",OR(LEN(D1692)=0,LEN(E1692)=0)),1,0)</f>
        <v>0</v>
      </c>
      <c r="AB1692" s="228" t="str">
        <f t="shared" ref="AB1692:AB1722" si="239">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7"/>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8"/>
        <v>0</v>
      </c>
      <c r="AB1693" s="228" t="str">
        <f t="shared" si="239"/>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7"/>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8"/>
        <v>0</v>
      </c>
      <c r="AB1694" s="228" t="str">
        <f t="shared" si="239"/>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7"/>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8"/>
        <v>0</v>
      </c>
      <c r="AB1695" s="228" t="str">
        <f t="shared" si="239"/>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7"/>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8"/>
        <v>0</v>
      </c>
      <c r="AB1696" s="228" t="str">
        <f t="shared" si="239"/>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7"/>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8"/>
        <v>0</v>
      </c>
      <c r="AB1697" s="228" t="str">
        <f t="shared" si="239"/>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7"/>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38"/>
        <v>0</v>
      </c>
      <c r="AB1698" s="228" t="str">
        <f t="shared" si="239"/>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7"/>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38"/>
        <v>0</v>
      </c>
      <c r="AB1699" s="228" t="str">
        <f t="shared" si="239"/>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7"/>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38"/>
        <v>0</v>
      </c>
      <c r="AB1700" s="228" t="str">
        <f t="shared" si="239"/>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7"/>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38"/>
        <v>0</v>
      </c>
      <c r="AB1701" s="228" t="str">
        <f t="shared" si="239"/>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7"/>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38"/>
        <v>0</v>
      </c>
      <c r="AB1702" s="228" t="str">
        <f t="shared" si="239"/>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7"/>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38"/>
        <v>0</v>
      </c>
      <c r="AB1703" s="228" t="str">
        <f t="shared" si="239"/>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7"/>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38"/>
        <v>0</v>
      </c>
      <c r="AB1704" s="228" t="str">
        <f t="shared" si="239"/>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7"/>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38"/>
        <v>0</v>
      </c>
      <c r="AB1705" s="228" t="str">
        <f t="shared" si="239"/>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7"/>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38"/>
        <v>0</v>
      </c>
      <c r="AB1706" s="228" t="str">
        <f t="shared" si="239"/>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7"/>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38"/>
        <v>0</v>
      </c>
      <c r="AB1707" s="228" t="str">
        <f t="shared" si="239"/>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7"/>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38"/>
        <v>0</v>
      </c>
      <c r="AB1708" s="228" t="str">
        <f t="shared" si="239"/>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7"/>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38"/>
        <v>0</v>
      </c>
      <c r="AB1709" s="228" t="str">
        <f t="shared" si="239"/>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7"/>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38"/>
        <v>0</v>
      </c>
      <c r="AB1710" s="228" t="str">
        <f t="shared" si="239"/>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7"/>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38"/>
        <v>0</v>
      </c>
      <c r="AB1711" s="228" t="str">
        <f t="shared" si="239"/>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7"/>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38"/>
        <v>0</v>
      </c>
      <c r="AB1712" s="228" t="str">
        <f t="shared" si="239"/>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7"/>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38"/>
        <v>0</v>
      </c>
      <c r="AB1713" s="228" t="str">
        <f t="shared" si="239"/>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7"/>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38"/>
        <v>0</v>
      </c>
      <c r="AB1714" s="228" t="str">
        <f t="shared" si="239"/>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7"/>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38"/>
        <v>0</v>
      </c>
      <c r="AB1715" s="228" t="str">
        <f t="shared" si="239"/>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7"/>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38"/>
        <v>0</v>
      </c>
      <c r="AB1716" s="228" t="str">
        <f t="shared" si="239"/>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7"/>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38"/>
        <v>0</v>
      </c>
      <c r="AB1717" s="228" t="str">
        <f t="shared" si="239"/>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7"/>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38"/>
        <v>0</v>
      </c>
      <c r="AB1718" s="228" t="str">
        <f t="shared" si="239"/>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7"/>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38"/>
        <v>0</v>
      </c>
      <c r="AB1719" s="228" t="str">
        <f t="shared" si="239"/>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7"/>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38"/>
        <v>0</v>
      </c>
      <c r="AB1720" s="228" t="str">
        <f t="shared" si="239"/>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7"/>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38"/>
        <v>0</v>
      </c>
      <c r="AB1721" s="228" t="str">
        <f t="shared" si="239"/>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7"/>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38"/>
        <v>0</v>
      </c>
      <c r="AB1722" s="228" t="str">
        <f t="shared" si="239"/>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0">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1">IF(AND(C1723="Smelter not listed",OR(LEN(D1723)=0,LEN(E1723)=0)),1,0)</f>
        <v>0</v>
      </c>
      <c r="AB1723" s="228" t="str">
        <f t="shared" ref="AB1723" si="242">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3">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4">IF(AND(C1724="Smelter not listed",OR(LEN(D1724)=0,LEN(E1724)=0)),1,0)</f>
        <v>0</v>
      </c>
      <c r="AB1724" s="228" t="str">
        <f t="shared" ref="AB1724:AB1755" si="245">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4"/>
        <v>0</v>
      </c>
      <c r="AB1735" s="228" t="str">
        <f t="shared" si="245"/>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3"/>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4"/>
        <v>0</v>
      </c>
      <c r="AB1736" s="228" t="str">
        <f t="shared" si="245"/>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3"/>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4"/>
        <v>0</v>
      </c>
      <c r="AB1737" s="228" t="str">
        <f t="shared" si="245"/>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3"/>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4"/>
        <v>0</v>
      </c>
      <c r="AB1738" s="228" t="str">
        <f t="shared" si="245"/>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3"/>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4"/>
        <v>0</v>
      </c>
      <c r="AB1739" s="228" t="str">
        <f t="shared" si="245"/>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3"/>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4"/>
        <v>0</v>
      </c>
      <c r="AB1740" s="228" t="str">
        <f t="shared" si="245"/>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3"/>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4"/>
        <v>0</v>
      </c>
      <c r="AB1741" s="228" t="str">
        <f t="shared" si="245"/>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3"/>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4"/>
        <v>0</v>
      </c>
      <c r="AB1742" s="228" t="str">
        <f t="shared" si="245"/>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3"/>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4"/>
        <v>0</v>
      </c>
      <c r="AB1743" s="228" t="str">
        <f t="shared" si="245"/>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3"/>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4"/>
        <v>0</v>
      </c>
      <c r="AB1744" s="228" t="str">
        <f t="shared" si="245"/>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3"/>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4"/>
        <v>0</v>
      </c>
      <c r="AB1745" s="228" t="str">
        <f t="shared" si="245"/>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3"/>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4"/>
        <v>0</v>
      </c>
      <c r="AB1746" s="228" t="str">
        <f t="shared" si="245"/>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3"/>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4"/>
        <v>0</v>
      </c>
      <c r="AB1747" s="228" t="str">
        <f t="shared" si="245"/>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3"/>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4"/>
        <v>0</v>
      </c>
      <c r="AB1748" s="228" t="str">
        <f t="shared" si="245"/>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3"/>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4"/>
        <v>0</v>
      </c>
      <c r="AB1749" s="228" t="str">
        <f t="shared" si="245"/>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3"/>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4"/>
        <v>0</v>
      </c>
      <c r="AB1750" s="228" t="str">
        <f t="shared" si="245"/>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3"/>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4"/>
        <v>0</v>
      </c>
      <c r="AB1751" s="228" t="str">
        <f t="shared" si="245"/>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3"/>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4"/>
        <v>0</v>
      </c>
      <c r="AB1752" s="228" t="str">
        <f t="shared" si="245"/>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3"/>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4"/>
        <v>0</v>
      </c>
      <c r="AB1753" s="228" t="str">
        <f t="shared" si="245"/>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3"/>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4"/>
        <v>0</v>
      </c>
      <c r="AB1754" s="228" t="str">
        <f t="shared" si="245"/>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3"/>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4"/>
        <v>0</v>
      </c>
      <c r="AB1755" s="228" t="str">
        <f t="shared" si="245"/>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6">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7">IF(AND(C1756="Smelter not listed",OR(LEN(D1756)=0,LEN(E1756)=0)),1,0)</f>
        <v>0</v>
      </c>
      <c r="AB1756" s="228" t="str">
        <f t="shared" ref="AB1756:AB1786" si="248">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6"/>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7"/>
        <v>0</v>
      </c>
      <c r="AB1757" s="228" t="str">
        <f t="shared" si="248"/>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6"/>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7"/>
        <v>0</v>
      </c>
      <c r="AB1758" s="228" t="str">
        <f t="shared" si="248"/>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6"/>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7"/>
        <v>0</v>
      </c>
      <c r="AB1759" s="228" t="str">
        <f t="shared" si="248"/>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6"/>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7"/>
        <v>0</v>
      </c>
      <c r="AB1760" s="228" t="str">
        <f t="shared" si="248"/>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6"/>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7"/>
        <v>0</v>
      </c>
      <c r="AB1761" s="228" t="str">
        <f t="shared" si="248"/>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6"/>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7"/>
        <v>0</v>
      </c>
      <c r="AB1762" s="228" t="str">
        <f t="shared" si="248"/>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6"/>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7"/>
        <v>0</v>
      </c>
      <c r="AB1763" s="228" t="str">
        <f t="shared" si="248"/>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6"/>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7"/>
        <v>0</v>
      </c>
      <c r="AB1764" s="228" t="str">
        <f t="shared" si="248"/>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6"/>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7"/>
        <v>0</v>
      </c>
      <c r="AB1765" s="228" t="str">
        <f t="shared" si="248"/>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6"/>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7"/>
        <v>0</v>
      </c>
      <c r="AB1766" s="228" t="str">
        <f t="shared" si="248"/>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6"/>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7"/>
        <v>0</v>
      </c>
      <c r="AB1767" s="228" t="str">
        <f t="shared" si="248"/>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6"/>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7"/>
        <v>0</v>
      </c>
      <c r="AB1768" s="228" t="str">
        <f t="shared" si="248"/>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6"/>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7"/>
        <v>0</v>
      </c>
      <c r="AB1769" s="228" t="str">
        <f t="shared" si="248"/>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6"/>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7"/>
        <v>0</v>
      </c>
      <c r="AB1770" s="228" t="str">
        <f t="shared" si="248"/>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6"/>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7"/>
        <v>0</v>
      </c>
      <c r="AB1771" s="228" t="str">
        <f t="shared" si="248"/>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6"/>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7"/>
        <v>0</v>
      </c>
      <c r="AB1772" s="228" t="str">
        <f t="shared" si="248"/>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6"/>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7"/>
        <v>0</v>
      </c>
      <c r="AB1773" s="228" t="str">
        <f t="shared" si="248"/>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6"/>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7"/>
        <v>0</v>
      </c>
      <c r="AB1774" s="228" t="str">
        <f t="shared" si="248"/>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6"/>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7"/>
        <v>0</v>
      </c>
      <c r="AB1775" s="228" t="str">
        <f t="shared" si="248"/>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6"/>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7"/>
        <v>0</v>
      </c>
      <c r="AB1776" s="228" t="str">
        <f t="shared" si="248"/>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6"/>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7"/>
        <v>0</v>
      </c>
      <c r="AB1777" s="228" t="str">
        <f t="shared" si="248"/>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6"/>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7"/>
        <v>0</v>
      </c>
      <c r="AB1778" s="228" t="str">
        <f t="shared" si="248"/>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6"/>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7"/>
        <v>0</v>
      </c>
      <c r="AB1779" s="228" t="str">
        <f t="shared" si="248"/>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6"/>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7"/>
        <v>0</v>
      </c>
      <c r="AB1780" s="228" t="str">
        <f t="shared" si="248"/>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6"/>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7"/>
        <v>0</v>
      </c>
      <c r="AB1781" s="228" t="str">
        <f t="shared" si="248"/>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6"/>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7"/>
        <v>0</v>
      </c>
      <c r="AB1782" s="228" t="str">
        <f t="shared" si="248"/>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6"/>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7"/>
        <v>0</v>
      </c>
      <c r="AB1783" s="228" t="str">
        <f t="shared" si="248"/>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6"/>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7"/>
        <v>0</v>
      </c>
      <c r="AB1784" s="228" t="str">
        <f t="shared" si="248"/>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6"/>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7"/>
        <v>0</v>
      </c>
      <c r="AB1785" s="228" t="str">
        <f t="shared" si="248"/>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6"/>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7"/>
        <v>0</v>
      </c>
      <c r="AB1786" s="228" t="str">
        <f t="shared" si="248"/>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49">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0">IF(AND(C1787="Smelter not listed",OR(LEN(D1787)=0,LEN(E1787)=0)),1,0)</f>
        <v>0</v>
      </c>
      <c r="AB1787" s="228" t="str">
        <f t="shared" ref="AB1787" si="251">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2">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3">IF(AND(C1788="Smelter not listed",OR(LEN(D1788)=0,LEN(E1788)=0)),1,0)</f>
        <v>0</v>
      </c>
      <c r="AB1788" s="228" t="str">
        <f t="shared" ref="AB1788:AB1819" si="254">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3"/>
        <v>0</v>
      </c>
      <c r="AB1799" s="228" t="str">
        <f t="shared" si="254"/>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2"/>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3"/>
        <v>0</v>
      </c>
      <c r="AB1800" s="228" t="str">
        <f t="shared" si="254"/>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2"/>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3"/>
        <v>0</v>
      </c>
      <c r="AB1801" s="228" t="str">
        <f t="shared" si="254"/>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2"/>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3"/>
        <v>0</v>
      </c>
      <c r="AB1802" s="228" t="str">
        <f t="shared" si="254"/>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2"/>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3"/>
        <v>0</v>
      </c>
      <c r="AB1803" s="228" t="str">
        <f t="shared" si="254"/>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2"/>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3"/>
        <v>0</v>
      </c>
      <c r="AB1804" s="228" t="str">
        <f t="shared" si="254"/>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2"/>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3"/>
        <v>0</v>
      </c>
      <c r="AB1805" s="228" t="str">
        <f t="shared" si="254"/>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2"/>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3"/>
        <v>0</v>
      </c>
      <c r="AB1806" s="228" t="str">
        <f t="shared" si="254"/>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2"/>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3"/>
        <v>0</v>
      </c>
      <c r="AB1807" s="228" t="str">
        <f t="shared" si="254"/>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2"/>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3"/>
        <v>0</v>
      </c>
      <c r="AB1808" s="228" t="str">
        <f t="shared" si="254"/>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2"/>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3"/>
        <v>0</v>
      </c>
      <c r="AB1809" s="228" t="str">
        <f t="shared" si="254"/>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2"/>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3"/>
        <v>0</v>
      </c>
      <c r="AB1810" s="228" t="str">
        <f t="shared" si="254"/>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2"/>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3"/>
        <v>0</v>
      </c>
      <c r="AB1811" s="228" t="str">
        <f t="shared" si="254"/>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2"/>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3"/>
        <v>0</v>
      </c>
      <c r="AB1812" s="228" t="str">
        <f t="shared" si="254"/>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2"/>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3"/>
        <v>0</v>
      </c>
      <c r="AB1813" s="228" t="str">
        <f t="shared" si="254"/>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2"/>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3"/>
        <v>0</v>
      </c>
      <c r="AB1814" s="228" t="str">
        <f t="shared" si="254"/>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2"/>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3"/>
        <v>0</v>
      </c>
      <c r="AB1815" s="228" t="str">
        <f t="shared" si="254"/>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2"/>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3"/>
        <v>0</v>
      </c>
      <c r="AB1816" s="228" t="str">
        <f t="shared" si="254"/>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2"/>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3"/>
        <v>0</v>
      </c>
      <c r="AB1817" s="228" t="str">
        <f t="shared" si="254"/>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2"/>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3"/>
        <v>0</v>
      </c>
      <c r="AB1818" s="228" t="str">
        <f t="shared" si="254"/>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2"/>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3"/>
        <v>0</v>
      </c>
      <c r="AB1819" s="228" t="str">
        <f t="shared" si="254"/>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5">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6">IF(AND(C1820="Smelter not listed",OR(LEN(D1820)=0,LEN(E1820)=0)),1,0)</f>
        <v>0</v>
      </c>
      <c r="AB1820" s="228" t="str">
        <f t="shared" ref="AB1820:AB1850" si="257">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5"/>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6"/>
        <v>0</v>
      </c>
      <c r="AB1821" s="228" t="str">
        <f t="shared" si="257"/>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5"/>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6"/>
        <v>0</v>
      </c>
      <c r="AB1822" s="228" t="str">
        <f t="shared" si="257"/>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5"/>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6"/>
        <v>0</v>
      </c>
      <c r="AB1823" s="228" t="str">
        <f t="shared" si="257"/>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5"/>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6"/>
        <v>0</v>
      </c>
      <c r="AB1824" s="228" t="str">
        <f t="shared" si="257"/>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5"/>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6"/>
        <v>0</v>
      </c>
      <c r="AB1825" s="228" t="str">
        <f t="shared" si="257"/>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5"/>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6"/>
        <v>0</v>
      </c>
      <c r="AB1826" s="228" t="str">
        <f t="shared" si="257"/>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5"/>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6"/>
        <v>0</v>
      </c>
      <c r="AB1827" s="228" t="str">
        <f t="shared" si="257"/>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5"/>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6"/>
        <v>0</v>
      </c>
      <c r="AB1828" s="228" t="str">
        <f t="shared" si="257"/>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5"/>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6"/>
        <v>0</v>
      </c>
      <c r="AB1829" s="228" t="str">
        <f t="shared" si="257"/>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5"/>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6"/>
        <v>0</v>
      </c>
      <c r="AB1830" s="228" t="str">
        <f t="shared" si="257"/>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5"/>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6"/>
        <v>0</v>
      </c>
      <c r="AB1831" s="228" t="str">
        <f t="shared" si="257"/>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5"/>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6"/>
        <v>0</v>
      </c>
      <c r="AB1832" s="228" t="str">
        <f t="shared" si="257"/>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5"/>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6"/>
        <v>0</v>
      </c>
      <c r="AB1833" s="228" t="str">
        <f t="shared" si="257"/>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5"/>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6"/>
        <v>0</v>
      </c>
      <c r="AB1834" s="228" t="str">
        <f t="shared" si="257"/>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5"/>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6"/>
        <v>0</v>
      </c>
      <c r="AB1835" s="228" t="str">
        <f t="shared" si="257"/>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5"/>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6"/>
        <v>0</v>
      </c>
      <c r="AB1836" s="228" t="str">
        <f t="shared" si="257"/>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5"/>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6"/>
        <v>0</v>
      </c>
      <c r="AB1837" s="228" t="str">
        <f t="shared" si="257"/>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5"/>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6"/>
        <v>0</v>
      </c>
      <c r="AB1838" s="228" t="str">
        <f t="shared" si="257"/>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5"/>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6"/>
        <v>0</v>
      </c>
      <c r="AB1839" s="228" t="str">
        <f t="shared" si="257"/>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5"/>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6"/>
        <v>0</v>
      </c>
      <c r="AB1840" s="228" t="str">
        <f t="shared" si="257"/>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5"/>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6"/>
        <v>0</v>
      </c>
      <c r="AB1841" s="228" t="str">
        <f t="shared" si="257"/>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5"/>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6"/>
        <v>0</v>
      </c>
      <c r="AB1842" s="228" t="str">
        <f t="shared" si="257"/>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5"/>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6"/>
        <v>0</v>
      </c>
      <c r="AB1843" s="228" t="str">
        <f t="shared" si="257"/>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5"/>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6"/>
        <v>0</v>
      </c>
      <c r="AB1844" s="228" t="str">
        <f t="shared" si="257"/>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5"/>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6"/>
        <v>0</v>
      </c>
      <c r="AB1845" s="228" t="str">
        <f t="shared" si="257"/>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5"/>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6"/>
        <v>0</v>
      </c>
      <c r="AB1846" s="228" t="str">
        <f t="shared" si="257"/>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5"/>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6"/>
        <v>0</v>
      </c>
      <c r="AB1847" s="228" t="str">
        <f t="shared" si="257"/>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5"/>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6"/>
        <v>0</v>
      </c>
      <c r="AB1848" s="228" t="str">
        <f t="shared" si="257"/>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5"/>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6"/>
        <v>0</v>
      </c>
      <c r="AB1849" s="228" t="str">
        <f t="shared" si="257"/>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5"/>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6"/>
        <v>0</v>
      </c>
      <c r="AB1850" s="228" t="str">
        <f t="shared" si="257"/>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58">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59">IF(AND(C1851="Smelter not listed",OR(LEN(D1851)=0,LEN(E1851)=0)),1,0)</f>
        <v>0</v>
      </c>
      <c r="AB1851" s="228" t="str">
        <f t="shared" ref="AB1851" si="260">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1">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2">IF(AND(C1852="Smelter not listed",OR(LEN(D1852)=0,LEN(E1852)=0)),1,0)</f>
        <v>0</v>
      </c>
      <c r="AB1852" s="228" t="str">
        <f t="shared" ref="AB1852:AB1883" si="263">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2"/>
        <v>0</v>
      </c>
      <c r="AB1862" s="228" t="str">
        <f t="shared" si="263"/>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1"/>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2"/>
        <v>0</v>
      </c>
      <c r="AB1863" s="228" t="str">
        <f t="shared" si="263"/>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1"/>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2"/>
        <v>0</v>
      </c>
      <c r="AB1864" s="228" t="str">
        <f t="shared" si="263"/>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1"/>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2"/>
        <v>0</v>
      </c>
      <c r="AB1865" s="228" t="str">
        <f t="shared" si="263"/>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1"/>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2"/>
        <v>0</v>
      </c>
      <c r="AB1866" s="228" t="str">
        <f t="shared" si="263"/>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1"/>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2"/>
        <v>0</v>
      </c>
      <c r="AB1867" s="228" t="str">
        <f t="shared" si="263"/>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1"/>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2"/>
        <v>0</v>
      </c>
      <c r="AB1868" s="228" t="str">
        <f t="shared" si="263"/>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1"/>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2"/>
        <v>0</v>
      </c>
      <c r="AB1869" s="228" t="str">
        <f t="shared" si="263"/>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1"/>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2"/>
        <v>0</v>
      </c>
      <c r="AB1870" s="228" t="str">
        <f t="shared" si="263"/>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1"/>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2"/>
        <v>0</v>
      </c>
      <c r="AB1871" s="228" t="str">
        <f t="shared" si="263"/>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1"/>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2"/>
        <v>0</v>
      </c>
      <c r="AB1872" s="228" t="str">
        <f t="shared" si="263"/>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1"/>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2"/>
        <v>0</v>
      </c>
      <c r="AB1873" s="228" t="str">
        <f t="shared" si="263"/>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1"/>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2"/>
        <v>0</v>
      </c>
      <c r="AB1874" s="228" t="str">
        <f t="shared" si="263"/>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1"/>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2"/>
        <v>0</v>
      </c>
      <c r="AB1875" s="228" t="str">
        <f t="shared" si="263"/>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1"/>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2"/>
        <v>0</v>
      </c>
      <c r="AB1876" s="228" t="str">
        <f t="shared" si="263"/>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1"/>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2"/>
        <v>0</v>
      </c>
      <c r="AB1877" s="228" t="str">
        <f t="shared" si="263"/>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1"/>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2"/>
        <v>0</v>
      </c>
      <c r="AB1878" s="228" t="str">
        <f t="shared" si="263"/>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1"/>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2"/>
        <v>0</v>
      </c>
      <c r="AB1879" s="228" t="str">
        <f t="shared" si="263"/>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1"/>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2"/>
        <v>0</v>
      </c>
      <c r="AB1880" s="228" t="str">
        <f t="shared" si="263"/>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1"/>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2"/>
        <v>0</v>
      </c>
      <c r="AB1881" s="228" t="str">
        <f t="shared" si="263"/>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1"/>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2"/>
        <v>0</v>
      </c>
      <c r="AB1882" s="228" t="str">
        <f t="shared" si="263"/>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1"/>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2"/>
        <v>0</v>
      </c>
      <c r="AB1883" s="228" t="str">
        <f t="shared" si="263"/>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4">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5">IF(AND(C1884="Smelter not listed",OR(LEN(D1884)=0,LEN(E1884)=0)),1,0)</f>
        <v>0</v>
      </c>
      <c r="AB1884" s="228" t="str">
        <f t="shared" ref="AB1884:AB1914" si="266">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4"/>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5"/>
        <v>0</v>
      </c>
      <c r="AB1885" s="228" t="str">
        <f t="shared" si="266"/>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4"/>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5"/>
        <v>0</v>
      </c>
      <c r="AB1886" s="228" t="str">
        <f t="shared" si="266"/>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4"/>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5"/>
        <v>0</v>
      </c>
      <c r="AB1887" s="228" t="str">
        <f t="shared" si="266"/>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4"/>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5"/>
        <v>0</v>
      </c>
      <c r="AB1888" s="228" t="str">
        <f t="shared" si="266"/>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4"/>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5"/>
        <v>0</v>
      </c>
      <c r="AB1889" s="228" t="str">
        <f t="shared" si="266"/>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4"/>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5"/>
        <v>0</v>
      </c>
      <c r="AB1890" s="228" t="str">
        <f t="shared" si="266"/>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4"/>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5"/>
        <v>0</v>
      </c>
      <c r="AB1891" s="228" t="str">
        <f t="shared" si="266"/>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4"/>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5"/>
        <v>0</v>
      </c>
      <c r="AB1892" s="228" t="str">
        <f t="shared" si="266"/>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4"/>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5"/>
        <v>0</v>
      </c>
      <c r="AB1893" s="228" t="str">
        <f t="shared" si="266"/>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4"/>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5"/>
        <v>0</v>
      </c>
      <c r="AB1894" s="228" t="str">
        <f t="shared" si="266"/>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4"/>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5"/>
        <v>0</v>
      </c>
      <c r="AB1895" s="228" t="str">
        <f t="shared" si="266"/>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4"/>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5"/>
        <v>0</v>
      </c>
      <c r="AB1896" s="228" t="str">
        <f t="shared" si="266"/>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4"/>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5"/>
        <v>0</v>
      </c>
      <c r="AB1897" s="228" t="str">
        <f t="shared" si="266"/>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4"/>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5"/>
        <v>0</v>
      </c>
      <c r="AB1898" s="228" t="str">
        <f t="shared" si="266"/>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4"/>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5"/>
        <v>0</v>
      </c>
      <c r="AB1899" s="228" t="str">
        <f t="shared" si="266"/>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4"/>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5"/>
        <v>0</v>
      </c>
      <c r="AB1900" s="228" t="str">
        <f t="shared" si="266"/>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4"/>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5"/>
        <v>0</v>
      </c>
      <c r="AB1901" s="228" t="str">
        <f t="shared" si="266"/>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4"/>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5"/>
        <v>0</v>
      </c>
      <c r="AB1902" s="228" t="str">
        <f t="shared" si="266"/>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4"/>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5"/>
        <v>0</v>
      </c>
      <c r="AB1903" s="228" t="str">
        <f t="shared" si="266"/>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4"/>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5"/>
        <v>0</v>
      </c>
      <c r="AB1904" s="228" t="str">
        <f t="shared" si="266"/>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4"/>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5"/>
        <v>0</v>
      </c>
      <c r="AB1905" s="228" t="str">
        <f t="shared" si="266"/>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4"/>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5"/>
        <v>0</v>
      </c>
      <c r="AB1906" s="228" t="str">
        <f t="shared" si="266"/>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4"/>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5"/>
        <v>0</v>
      </c>
      <c r="AB1907" s="228" t="str">
        <f t="shared" si="266"/>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4"/>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5"/>
        <v>0</v>
      </c>
      <c r="AB1908" s="228" t="str">
        <f t="shared" si="266"/>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4"/>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5"/>
        <v>0</v>
      </c>
      <c r="AB1909" s="228" t="str">
        <f t="shared" si="266"/>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4"/>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5"/>
        <v>0</v>
      </c>
      <c r="AB1910" s="228" t="str">
        <f t="shared" si="266"/>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4"/>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5"/>
        <v>0</v>
      </c>
      <c r="AB1911" s="228" t="str">
        <f t="shared" si="266"/>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4"/>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5"/>
        <v>0</v>
      </c>
      <c r="AB1912" s="228" t="str">
        <f t="shared" si="266"/>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4"/>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5"/>
        <v>0</v>
      </c>
      <c r="AB1913" s="228" t="str">
        <f t="shared" si="266"/>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4"/>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5"/>
        <v>0</v>
      </c>
      <c r="AB1914" s="228" t="str">
        <f t="shared" si="266"/>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7">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68">IF(AND(C1915="Smelter not listed",OR(LEN(D1915)=0,LEN(E1915)=0)),1,0)</f>
        <v>0</v>
      </c>
      <c r="AB1915" s="228" t="str">
        <f t="shared" ref="AB1915" si="269">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0">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1">IF(AND(C1916="Smelter not listed",OR(LEN(D1916)=0,LEN(E1916)=0)),1,0)</f>
        <v>0</v>
      </c>
      <c r="AB1916" s="228" t="str">
        <f t="shared" ref="AB1916:AB1947" si="272">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1"/>
        <v>0</v>
      </c>
      <c r="AB1926" s="228" t="str">
        <f t="shared" si="272"/>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0"/>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1"/>
        <v>0</v>
      </c>
      <c r="AB1927" s="228" t="str">
        <f t="shared" si="272"/>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0"/>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1"/>
        <v>0</v>
      </c>
      <c r="AB1928" s="228" t="str">
        <f t="shared" si="272"/>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0"/>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1"/>
        <v>0</v>
      </c>
      <c r="AB1929" s="228" t="str">
        <f t="shared" si="272"/>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0"/>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1"/>
        <v>0</v>
      </c>
      <c r="AB1930" s="228" t="str">
        <f t="shared" si="272"/>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0"/>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1"/>
        <v>0</v>
      </c>
      <c r="AB1931" s="228" t="str">
        <f t="shared" si="272"/>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0"/>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1"/>
        <v>0</v>
      </c>
      <c r="AB1932" s="228" t="str">
        <f t="shared" si="272"/>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0"/>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1"/>
        <v>0</v>
      </c>
      <c r="AB1933" s="228" t="str">
        <f t="shared" si="272"/>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0"/>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1"/>
        <v>0</v>
      </c>
      <c r="AB1934" s="228" t="str">
        <f t="shared" si="272"/>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0"/>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1"/>
        <v>0</v>
      </c>
      <c r="AB1935" s="228" t="str">
        <f t="shared" si="272"/>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0"/>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1"/>
        <v>0</v>
      </c>
      <c r="AB1936" s="228" t="str">
        <f t="shared" si="272"/>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0"/>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1"/>
        <v>0</v>
      </c>
      <c r="AB1937" s="228" t="str">
        <f t="shared" si="272"/>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0"/>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1"/>
        <v>0</v>
      </c>
      <c r="AB1938" s="228" t="str">
        <f t="shared" si="272"/>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0"/>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1"/>
        <v>0</v>
      </c>
      <c r="AB1939" s="228" t="str">
        <f t="shared" si="272"/>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0"/>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1"/>
        <v>0</v>
      </c>
      <c r="AB1940" s="228" t="str">
        <f t="shared" si="272"/>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0"/>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1"/>
        <v>0</v>
      </c>
      <c r="AB1941" s="228" t="str">
        <f t="shared" si="272"/>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0"/>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1"/>
        <v>0</v>
      </c>
      <c r="AB1942" s="228" t="str">
        <f t="shared" si="272"/>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0"/>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1"/>
        <v>0</v>
      </c>
      <c r="AB1943" s="228" t="str">
        <f t="shared" si="272"/>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0"/>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1"/>
        <v>0</v>
      </c>
      <c r="AB1944" s="228" t="str">
        <f t="shared" si="272"/>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0"/>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1"/>
        <v>0</v>
      </c>
      <c r="AB1945" s="228" t="str">
        <f t="shared" si="272"/>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0"/>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1"/>
        <v>0</v>
      </c>
      <c r="AB1946" s="228" t="str">
        <f t="shared" si="272"/>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0"/>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1"/>
        <v>0</v>
      </c>
      <c r="AB1947" s="228" t="str">
        <f t="shared" si="272"/>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3">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4">IF(AND(C1948="Smelter not listed",OR(LEN(D1948)=0,LEN(E1948)=0)),1,0)</f>
        <v>0</v>
      </c>
      <c r="AB1948" s="228" t="str">
        <f t="shared" ref="AB1948:AB1978" si="275">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3"/>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4"/>
        <v>0</v>
      </c>
      <c r="AB1949" s="228" t="str">
        <f t="shared" si="275"/>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3"/>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4"/>
        <v>0</v>
      </c>
      <c r="AB1950" s="228" t="str">
        <f t="shared" si="275"/>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3"/>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4"/>
        <v>0</v>
      </c>
      <c r="AB1951" s="228" t="str">
        <f t="shared" si="275"/>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3"/>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4"/>
        <v>0</v>
      </c>
      <c r="AB1952" s="228" t="str">
        <f t="shared" si="275"/>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3"/>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4"/>
        <v>0</v>
      </c>
      <c r="AB1953" s="228" t="str">
        <f t="shared" si="275"/>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3"/>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4"/>
        <v>0</v>
      </c>
      <c r="AB1954" s="228" t="str">
        <f t="shared" si="275"/>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3"/>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4"/>
        <v>0</v>
      </c>
      <c r="AB1955" s="228" t="str">
        <f t="shared" si="275"/>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3"/>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4"/>
        <v>0</v>
      </c>
      <c r="AB1956" s="228" t="str">
        <f t="shared" si="275"/>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3"/>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4"/>
        <v>0</v>
      </c>
      <c r="AB1957" s="228" t="str">
        <f t="shared" si="275"/>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3"/>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4"/>
        <v>0</v>
      </c>
      <c r="AB1958" s="228" t="str">
        <f t="shared" si="275"/>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3"/>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4"/>
        <v>0</v>
      </c>
      <c r="AB1959" s="228" t="str">
        <f t="shared" si="275"/>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3"/>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4"/>
        <v>0</v>
      </c>
      <c r="AB1960" s="228" t="str">
        <f t="shared" si="275"/>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3"/>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4"/>
        <v>0</v>
      </c>
      <c r="AB1961" s="228" t="str">
        <f t="shared" si="275"/>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3"/>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4"/>
        <v>0</v>
      </c>
      <c r="AB1962" s="228" t="str">
        <f t="shared" si="275"/>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3"/>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4"/>
        <v>0</v>
      </c>
      <c r="AB1963" s="228" t="str">
        <f t="shared" si="275"/>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3"/>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4"/>
        <v>0</v>
      </c>
      <c r="AB1964" s="228" t="str">
        <f t="shared" si="275"/>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3"/>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4"/>
        <v>0</v>
      </c>
      <c r="AB1965" s="228" t="str">
        <f t="shared" si="275"/>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3"/>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4"/>
        <v>0</v>
      </c>
      <c r="AB1966" s="228" t="str">
        <f t="shared" si="275"/>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3"/>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4"/>
        <v>0</v>
      </c>
      <c r="AB1967" s="228" t="str">
        <f t="shared" si="275"/>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3"/>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4"/>
        <v>0</v>
      </c>
      <c r="AB1968" s="228" t="str">
        <f t="shared" si="275"/>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3"/>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4"/>
        <v>0</v>
      </c>
      <c r="AB1969" s="228" t="str">
        <f t="shared" si="275"/>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3"/>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4"/>
        <v>0</v>
      </c>
      <c r="AB1970" s="228" t="str">
        <f t="shared" si="275"/>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3"/>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4"/>
        <v>0</v>
      </c>
      <c r="AB1971" s="228" t="str">
        <f t="shared" si="275"/>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3"/>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4"/>
        <v>0</v>
      </c>
      <c r="AB1972" s="228" t="str">
        <f t="shared" si="275"/>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3"/>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4"/>
        <v>0</v>
      </c>
      <c r="AB1973" s="228" t="str">
        <f t="shared" si="275"/>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3"/>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4"/>
        <v>0</v>
      </c>
      <c r="AB1974" s="228" t="str">
        <f t="shared" si="275"/>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3"/>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4"/>
        <v>0</v>
      </c>
      <c r="AB1975" s="228" t="str">
        <f t="shared" si="275"/>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3"/>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4"/>
        <v>0</v>
      </c>
      <c r="AB1976" s="228" t="str">
        <f t="shared" si="275"/>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3"/>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4"/>
        <v>0</v>
      </c>
      <c r="AB1977" s="228" t="str">
        <f t="shared" si="275"/>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3"/>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4"/>
        <v>0</v>
      </c>
      <c r="AB1978" s="228" t="str">
        <f t="shared" si="275"/>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6">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7">IF(AND(C1979="Smelter not listed",OR(LEN(D1979)=0,LEN(E1979)=0)),1,0)</f>
        <v>0</v>
      </c>
      <c r="AB1979" s="228" t="str">
        <f t="shared" ref="AB1979" si="278">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79">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0">IF(AND(C1980="Smelter not listed",OR(LEN(D1980)=0,LEN(E1980)=0)),1,0)</f>
        <v>0</v>
      </c>
      <c r="AB1980" s="228" t="str">
        <f t="shared" ref="AB1980:AB2011" si="281">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0"/>
        <v>0</v>
      </c>
      <c r="AB1990" s="228" t="str">
        <f t="shared" si="281"/>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9"/>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0"/>
        <v>0</v>
      </c>
      <c r="AB1991" s="228" t="str">
        <f t="shared" si="281"/>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9"/>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0"/>
        <v>0</v>
      </c>
      <c r="AB1992" s="228" t="str">
        <f t="shared" si="281"/>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9"/>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0"/>
        <v>0</v>
      </c>
      <c r="AB1993" s="228" t="str">
        <f t="shared" si="281"/>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9"/>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0"/>
        <v>0</v>
      </c>
      <c r="AB1994" s="228" t="str">
        <f t="shared" si="281"/>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9"/>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0"/>
        <v>0</v>
      </c>
      <c r="AB1995" s="228" t="str">
        <f t="shared" si="281"/>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9"/>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0"/>
        <v>0</v>
      </c>
      <c r="AB1996" s="228" t="str">
        <f t="shared" si="281"/>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9"/>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0"/>
        <v>0</v>
      </c>
      <c r="AB1997" s="228" t="str">
        <f t="shared" si="281"/>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9"/>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0"/>
        <v>0</v>
      </c>
      <c r="AB1998" s="228" t="str">
        <f t="shared" si="281"/>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9"/>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0"/>
        <v>0</v>
      </c>
      <c r="AB1999" s="228" t="str">
        <f t="shared" si="281"/>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9"/>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0"/>
        <v>0</v>
      </c>
      <c r="AB2000" s="228" t="str">
        <f t="shared" si="281"/>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9"/>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0"/>
        <v>0</v>
      </c>
      <c r="AB2001" s="228" t="str">
        <f t="shared" si="281"/>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79"/>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0"/>
        <v>0</v>
      </c>
      <c r="AB2002" s="228" t="str">
        <f t="shared" si="281"/>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79"/>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0"/>
        <v>0</v>
      </c>
      <c r="AB2003" s="228" t="str">
        <f t="shared" si="281"/>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79"/>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0"/>
        <v>0</v>
      </c>
      <c r="AB2004" s="228" t="str">
        <f t="shared" si="281"/>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79"/>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0"/>
        <v>0</v>
      </c>
      <c r="AB2005" s="228" t="str">
        <f t="shared" si="281"/>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79"/>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0"/>
        <v>0</v>
      </c>
      <c r="AB2006" s="228" t="str">
        <f t="shared" si="281"/>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79"/>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0"/>
        <v>0</v>
      </c>
      <c r="AB2007" s="228" t="str">
        <f t="shared" si="281"/>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79"/>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0"/>
        <v>0</v>
      </c>
      <c r="AB2008" s="228" t="str">
        <f t="shared" si="281"/>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79"/>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0"/>
        <v>0</v>
      </c>
      <c r="AB2009" s="228" t="str">
        <f t="shared" si="281"/>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79"/>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0"/>
        <v>0</v>
      </c>
      <c r="AB2010" s="228" t="str">
        <f t="shared" si="281"/>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79"/>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0"/>
        <v>0</v>
      </c>
      <c r="AB2011" s="228" t="str">
        <f t="shared" si="281"/>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2">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3">IF(AND(C2012="Smelter not listed",OR(LEN(D2012)=0,LEN(E2012)=0)),1,0)</f>
        <v>0</v>
      </c>
      <c r="AB2012" s="228" t="str">
        <f t="shared" ref="AB2012:AB2042" si="284">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2"/>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3"/>
        <v>0</v>
      </c>
      <c r="AB2013" s="228" t="str">
        <f t="shared" si="284"/>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2"/>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3"/>
        <v>0</v>
      </c>
      <c r="AB2014" s="228" t="str">
        <f t="shared" si="284"/>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2"/>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3"/>
        <v>0</v>
      </c>
      <c r="AB2015" s="228" t="str">
        <f t="shared" si="284"/>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2"/>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3"/>
        <v>0</v>
      </c>
      <c r="AB2016" s="228" t="str">
        <f t="shared" si="284"/>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2"/>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3"/>
        <v>0</v>
      </c>
      <c r="AB2017" s="228" t="str">
        <f t="shared" si="284"/>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2"/>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3"/>
        <v>0</v>
      </c>
      <c r="AB2018" s="228" t="str">
        <f t="shared" si="284"/>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2"/>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3"/>
        <v>0</v>
      </c>
      <c r="AB2019" s="228" t="str">
        <f t="shared" si="284"/>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2"/>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3"/>
        <v>0</v>
      </c>
      <c r="AB2020" s="228" t="str">
        <f t="shared" si="284"/>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2"/>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3"/>
        <v>0</v>
      </c>
      <c r="AB2021" s="228" t="str">
        <f t="shared" si="284"/>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2"/>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3"/>
        <v>0</v>
      </c>
      <c r="AB2022" s="228" t="str">
        <f t="shared" si="284"/>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2"/>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3"/>
        <v>0</v>
      </c>
      <c r="AB2023" s="228" t="str">
        <f t="shared" si="284"/>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2"/>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3"/>
        <v>0</v>
      </c>
      <c r="AB2024" s="228" t="str">
        <f t="shared" si="284"/>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2"/>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3"/>
        <v>0</v>
      </c>
      <c r="AB2025" s="228" t="str">
        <f t="shared" si="284"/>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2"/>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3"/>
        <v>0</v>
      </c>
      <c r="AB2026" s="228" t="str">
        <f t="shared" si="284"/>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2"/>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3"/>
        <v>0</v>
      </c>
      <c r="AB2027" s="228" t="str">
        <f t="shared" si="284"/>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2"/>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3"/>
        <v>0</v>
      </c>
      <c r="AB2028" s="228" t="str">
        <f t="shared" si="284"/>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2"/>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3"/>
        <v>0</v>
      </c>
      <c r="AB2029" s="228" t="str">
        <f t="shared" si="284"/>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2"/>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3"/>
        <v>0</v>
      </c>
      <c r="AB2030" s="228" t="str">
        <f t="shared" si="284"/>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2"/>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3"/>
        <v>0</v>
      </c>
      <c r="AB2031" s="228" t="str">
        <f t="shared" si="284"/>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2"/>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3"/>
        <v>0</v>
      </c>
      <c r="AB2032" s="228" t="str">
        <f t="shared" si="284"/>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2"/>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3"/>
        <v>0</v>
      </c>
      <c r="AB2033" s="228" t="str">
        <f t="shared" si="284"/>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2"/>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3"/>
        <v>0</v>
      </c>
      <c r="AB2034" s="228" t="str">
        <f t="shared" si="284"/>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2"/>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3"/>
        <v>0</v>
      </c>
      <c r="AB2035" s="228" t="str">
        <f t="shared" si="284"/>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2"/>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3"/>
        <v>0</v>
      </c>
      <c r="AB2036" s="228" t="str">
        <f t="shared" si="284"/>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2"/>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3"/>
        <v>0</v>
      </c>
      <c r="AB2037" s="228" t="str">
        <f t="shared" si="284"/>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2"/>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3"/>
        <v>0</v>
      </c>
      <c r="AB2038" s="228" t="str">
        <f t="shared" si="284"/>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2"/>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3"/>
        <v>0</v>
      </c>
      <c r="AB2039" s="228" t="str">
        <f t="shared" si="284"/>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2"/>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3"/>
        <v>0</v>
      </c>
      <c r="AB2040" s="228" t="str">
        <f t="shared" si="284"/>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2"/>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3"/>
        <v>0</v>
      </c>
      <c r="AB2041" s="228" t="str">
        <f t="shared" si="284"/>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2"/>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3"/>
        <v>0</v>
      </c>
      <c r="AB2042" s="228" t="str">
        <f t="shared" si="284"/>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5">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6">IF(AND(C2043="Smelter not listed",OR(LEN(D2043)=0,LEN(E2043)=0)),1,0)</f>
        <v>0</v>
      </c>
      <c r="AB2043" s="228" t="str">
        <f t="shared" ref="AB2043" si="287">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88">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89">IF(AND(C2044="Smelter not listed",OR(LEN(D2044)=0,LEN(E2044)=0)),1,0)</f>
        <v>0</v>
      </c>
      <c r="AB2044" s="228" t="str">
        <f t="shared" ref="AB2044:AB2075" si="290">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9"/>
        <v>0</v>
      </c>
      <c r="AB2054" s="228" t="str">
        <f t="shared" si="290"/>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8"/>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9"/>
        <v>0</v>
      </c>
      <c r="AB2055" s="228" t="str">
        <f t="shared" si="290"/>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8"/>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9"/>
        <v>0</v>
      </c>
      <c r="AB2056" s="228" t="str">
        <f t="shared" si="290"/>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8"/>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89"/>
        <v>0</v>
      </c>
      <c r="AB2057" s="228" t="str">
        <f t="shared" si="290"/>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8"/>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89"/>
        <v>0</v>
      </c>
      <c r="AB2058" s="228" t="str">
        <f t="shared" si="290"/>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8"/>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89"/>
        <v>0</v>
      </c>
      <c r="AB2059" s="228" t="str">
        <f t="shared" si="290"/>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8"/>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89"/>
        <v>0</v>
      </c>
      <c r="AB2060" s="228" t="str">
        <f t="shared" si="290"/>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8"/>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89"/>
        <v>0</v>
      </c>
      <c r="AB2061" s="228" t="str">
        <f t="shared" si="290"/>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8"/>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89"/>
        <v>0</v>
      </c>
      <c r="AB2062" s="228" t="str">
        <f t="shared" si="290"/>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8"/>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89"/>
        <v>0</v>
      </c>
      <c r="AB2063" s="228" t="str">
        <f t="shared" si="290"/>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8"/>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89"/>
        <v>0</v>
      </c>
      <c r="AB2064" s="228" t="str">
        <f t="shared" si="290"/>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8"/>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89"/>
        <v>0</v>
      </c>
      <c r="AB2065" s="228" t="str">
        <f t="shared" si="290"/>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8"/>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89"/>
        <v>0</v>
      </c>
      <c r="AB2066" s="228" t="str">
        <f t="shared" si="290"/>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88"/>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89"/>
        <v>0</v>
      </c>
      <c r="AB2067" s="228" t="str">
        <f t="shared" si="290"/>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88"/>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89"/>
        <v>0</v>
      </c>
      <c r="AB2068" s="228" t="str">
        <f t="shared" si="290"/>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88"/>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89"/>
        <v>0</v>
      </c>
      <c r="AB2069" s="228" t="str">
        <f t="shared" si="290"/>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88"/>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89"/>
        <v>0</v>
      </c>
      <c r="AB2070" s="228" t="str">
        <f t="shared" si="290"/>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88"/>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89"/>
        <v>0</v>
      </c>
      <c r="AB2071" s="228" t="str">
        <f t="shared" si="290"/>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88"/>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89"/>
        <v>0</v>
      </c>
      <c r="AB2072" s="228" t="str">
        <f t="shared" si="290"/>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88"/>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89"/>
        <v>0</v>
      </c>
      <c r="AB2073" s="228" t="str">
        <f t="shared" si="290"/>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88"/>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89"/>
        <v>0</v>
      </c>
      <c r="AB2074" s="228" t="str">
        <f t="shared" si="290"/>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88"/>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89"/>
        <v>0</v>
      </c>
      <c r="AB2075" s="228" t="str">
        <f t="shared" si="290"/>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1">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2">IF(AND(C2076="Smelter not listed",OR(LEN(D2076)=0,LEN(E2076)=0)),1,0)</f>
        <v>0</v>
      </c>
      <c r="AB2076" s="228" t="str">
        <f t="shared" ref="AB2076:AB2106" si="293">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1"/>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2"/>
        <v>0</v>
      </c>
      <c r="AB2077" s="228" t="str">
        <f t="shared" si="293"/>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1"/>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2"/>
        <v>0</v>
      </c>
      <c r="AB2078" s="228" t="str">
        <f t="shared" si="293"/>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1"/>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2"/>
        <v>0</v>
      </c>
      <c r="AB2079" s="228" t="str">
        <f t="shared" si="293"/>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1"/>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2"/>
        <v>0</v>
      </c>
      <c r="AB2080" s="228" t="str">
        <f t="shared" si="293"/>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1"/>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2"/>
        <v>0</v>
      </c>
      <c r="AB2081" s="228" t="str">
        <f t="shared" si="293"/>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1"/>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2"/>
        <v>0</v>
      </c>
      <c r="AB2082" s="228" t="str">
        <f t="shared" si="293"/>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1"/>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2"/>
        <v>0</v>
      </c>
      <c r="AB2083" s="228" t="str">
        <f t="shared" si="293"/>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1"/>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2"/>
        <v>0</v>
      </c>
      <c r="AB2084" s="228" t="str">
        <f t="shared" si="293"/>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1"/>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2"/>
        <v>0</v>
      </c>
      <c r="AB2085" s="228" t="str">
        <f t="shared" si="293"/>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1"/>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2"/>
        <v>0</v>
      </c>
      <c r="AB2086" s="228" t="str">
        <f t="shared" si="293"/>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1"/>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2"/>
        <v>0</v>
      </c>
      <c r="AB2087" s="228" t="str">
        <f t="shared" si="293"/>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1"/>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2"/>
        <v>0</v>
      </c>
      <c r="AB2088" s="228" t="str">
        <f t="shared" si="293"/>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1"/>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2"/>
        <v>0</v>
      </c>
      <c r="AB2089" s="228" t="str">
        <f t="shared" si="293"/>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1"/>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2"/>
        <v>0</v>
      </c>
      <c r="AB2090" s="228" t="str">
        <f t="shared" si="293"/>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1"/>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2"/>
        <v>0</v>
      </c>
      <c r="AB2091" s="228" t="str">
        <f t="shared" si="293"/>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1"/>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2"/>
        <v>0</v>
      </c>
      <c r="AB2092" s="228" t="str">
        <f t="shared" si="293"/>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1"/>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2"/>
        <v>0</v>
      </c>
      <c r="AB2093" s="228" t="str">
        <f t="shared" si="293"/>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1"/>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2"/>
        <v>0</v>
      </c>
      <c r="AB2094" s="228" t="str">
        <f t="shared" si="293"/>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1"/>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2"/>
        <v>0</v>
      </c>
      <c r="AB2095" s="228" t="str">
        <f t="shared" si="293"/>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1"/>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2"/>
        <v>0</v>
      </c>
      <c r="AB2096" s="228" t="str">
        <f t="shared" si="293"/>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1"/>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2"/>
        <v>0</v>
      </c>
      <c r="AB2097" s="228" t="str">
        <f t="shared" si="293"/>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1"/>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2"/>
        <v>0</v>
      </c>
      <c r="AB2098" s="228" t="str">
        <f t="shared" si="293"/>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1"/>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2"/>
        <v>0</v>
      </c>
      <c r="AB2099" s="228" t="str">
        <f t="shared" si="293"/>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1"/>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2"/>
        <v>0</v>
      </c>
      <c r="AB2100" s="228" t="str">
        <f t="shared" si="293"/>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1"/>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2"/>
        <v>0</v>
      </c>
      <c r="AB2101" s="228" t="str">
        <f t="shared" si="293"/>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1"/>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2"/>
        <v>0</v>
      </c>
      <c r="AB2102" s="228" t="str">
        <f t="shared" si="293"/>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1"/>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2"/>
        <v>0</v>
      </c>
      <c r="AB2103" s="228" t="str">
        <f t="shared" si="293"/>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1"/>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2"/>
        <v>0</v>
      </c>
      <c r="AB2104" s="228" t="str">
        <f t="shared" si="293"/>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1"/>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2"/>
        <v>0</v>
      </c>
      <c r="AB2105" s="228" t="str">
        <f t="shared" si="293"/>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1"/>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2"/>
        <v>0</v>
      </c>
      <c r="AB2106" s="228" t="str">
        <f t="shared" si="293"/>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4">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5">IF(AND(C2107="Smelter not listed",OR(LEN(D2107)=0,LEN(E2107)=0)),1,0)</f>
        <v>0</v>
      </c>
      <c r="AB2107" s="228" t="str">
        <f t="shared" ref="AB2107" si="296">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7">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298">IF(AND(C2108="Smelter not listed",OR(LEN(D2108)=0,LEN(E2108)=0)),1,0)</f>
        <v>0</v>
      </c>
      <c r="AB2108" s="228" t="str">
        <f t="shared" ref="AB2108:AB2139" si="299">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8"/>
        <v>0</v>
      </c>
      <c r="AB2118" s="228" t="str">
        <f t="shared" si="299"/>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7"/>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8"/>
        <v>0</v>
      </c>
      <c r="AB2119" s="228" t="str">
        <f t="shared" si="299"/>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7"/>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8"/>
        <v>0</v>
      </c>
      <c r="AB2120" s="228" t="str">
        <f t="shared" si="299"/>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7"/>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8"/>
        <v>0</v>
      </c>
      <c r="AB2121" s="228" t="str">
        <f t="shared" si="299"/>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7"/>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8"/>
        <v>0</v>
      </c>
      <c r="AB2122" s="228" t="str">
        <f t="shared" si="299"/>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7"/>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8"/>
        <v>0</v>
      </c>
      <c r="AB2123" s="228" t="str">
        <f t="shared" si="299"/>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7"/>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8"/>
        <v>0</v>
      </c>
      <c r="AB2124" s="228" t="str">
        <f t="shared" si="299"/>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7"/>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8"/>
        <v>0</v>
      </c>
      <c r="AB2125" s="228" t="str">
        <f t="shared" si="299"/>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7"/>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8"/>
        <v>0</v>
      </c>
      <c r="AB2126" s="228" t="str">
        <f t="shared" si="299"/>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7"/>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98"/>
        <v>0</v>
      </c>
      <c r="AB2127" s="228" t="str">
        <f t="shared" si="299"/>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7"/>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98"/>
        <v>0</v>
      </c>
      <c r="AB2128" s="228" t="str">
        <f t="shared" si="299"/>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7"/>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98"/>
        <v>0</v>
      </c>
      <c r="AB2129" s="228" t="str">
        <f t="shared" si="299"/>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7"/>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98"/>
        <v>0</v>
      </c>
      <c r="AB2130" s="228" t="str">
        <f t="shared" si="299"/>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7"/>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98"/>
        <v>0</v>
      </c>
      <c r="AB2131" s="228" t="str">
        <f t="shared" si="299"/>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7"/>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98"/>
        <v>0</v>
      </c>
      <c r="AB2132" s="228" t="str">
        <f t="shared" si="299"/>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7"/>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98"/>
        <v>0</v>
      </c>
      <c r="AB2133" s="228" t="str">
        <f t="shared" si="299"/>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7"/>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98"/>
        <v>0</v>
      </c>
      <c r="AB2134" s="228" t="str">
        <f t="shared" si="299"/>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7"/>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98"/>
        <v>0</v>
      </c>
      <c r="AB2135" s="228" t="str">
        <f t="shared" si="299"/>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7"/>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98"/>
        <v>0</v>
      </c>
      <c r="AB2136" s="228" t="str">
        <f t="shared" si="299"/>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7"/>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298"/>
        <v>0</v>
      </c>
      <c r="AB2137" s="228" t="str">
        <f t="shared" si="299"/>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7"/>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298"/>
        <v>0</v>
      </c>
      <c r="AB2138" s="228" t="str">
        <f t="shared" si="299"/>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7"/>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298"/>
        <v>0</v>
      </c>
      <c r="AB2139" s="228" t="str">
        <f t="shared" si="299"/>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0">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1">IF(AND(C2140="Smelter not listed",OR(LEN(D2140)=0,LEN(E2140)=0)),1,0)</f>
        <v>0</v>
      </c>
      <c r="AB2140" s="228" t="str">
        <f t="shared" ref="AB2140:AB2170" si="302">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0"/>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1"/>
        <v>0</v>
      </c>
      <c r="AB2141" s="228" t="str">
        <f t="shared" si="302"/>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0"/>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1"/>
        <v>0</v>
      </c>
      <c r="AB2142" s="228" t="str">
        <f t="shared" si="302"/>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0"/>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1"/>
        <v>0</v>
      </c>
      <c r="AB2143" s="228" t="str">
        <f t="shared" si="302"/>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0"/>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1"/>
        <v>0</v>
      </c>
      <c r="AB2144" s="228" t="str">
        <f t="shared" si="302"/>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0"/>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1"/>
        <v>0</v>
      </c>
      <c r="AB2145" s="228" t="str">
        <f t="shared" si="302"/>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0"/>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1"/>
        <v>0</v>
      </c>
      <c r="AB2146" s="228" t="str">
        <f t="shared" si="302"/>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0"/>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1"/>
        <v>0</v>
      </c>
      <c r="AB2147" s="228" t="str">
        <f t="shared" si="302"/>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0"/>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1"/>
        <v>0</v>
      </c>
      <c r="AB2148" s="228" t="str">
        <f t="shared" si="302"/>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0"/>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1"/>
        <v>0</v>
      </c>
      <c r="AB2149" s="228" t="str">
        <f t="shared" si="302"/>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0"/>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1"/>
        <v>0</v>
      </c>
      <c r="AB2150" s="228" t="str">
        <f t="shared" si="302"/>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0"/>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1"/>
        <v>0</v>
      </c>
      <c r="AB2151" s="228" t="str">
        <f t="shared" si="302"/>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0"/>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1"/>
        <v>0</v>
      </c>
      <c r="AB2152" s="228" t="str">
        <f t="shared" si="302"/>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0"/>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1"/>
        <v>0</v>
      </c>
      <c r="AB2153" s="228" t="str">
        <f t="shared" si="302"/>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0"/>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1"/>
        <v>0</v>
      </c>
      <c r="AB2154" s="228" t="str">
        <f t="shared" si="302"/>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0"/>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1"/>
        <v>0</v>
      </c>
      <c r="AB2155" s="228" t="str">
        <f t="shared" si="302"/>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0"/>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1"/>
        <v>0</v>
      </c>
      <c r="AB2156" s="228" t="str">
        <f t="shared" si="302"/>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0"/>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1"/>
        <v>0</v>
      </c>
      <c r="AB2157" s="228" t="str">
        <f t="shared" si="302"/>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0"/>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1"/>
        <v>0</v>
      </c>
      <c r="AB2158" s="228" t="str">
        <f t="shared" si="302"/>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0"/>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1"/>
        <v>0</v>
      </c>
      <c r="AB2159" s="228" t="str">
        <f t="shared" si="302"/>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0"/>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1"/>
        <v>0</v>
      </c>
      <c r="AB2160" s="228" t="str">
        <f t="shared" si="302"/>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0"/>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1"/>
        <v>0</v>
      </c>
      <c r="AB2161" s="228" t="str">
        <f t="shared" si="302"/>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0"/>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1"/>
        <v>0</v>
      </c>
      <c r="AB2162" s="228" t="str">
        <f t="shared" si="302"/>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0"/>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1"/>
        <v>0</v>
      </c>
      <c r="AB2163" s="228" t="str">
        <f t="shared" si="302"/>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0"/>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1"/>
        <v>0</v>
      </c>
      <c r="AB2164" s="228" t="str">
        <f t="shared" si="302"/>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0"/>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1"/>
        <v>0</v>
      </c>
      <c r="AB2165" s="228" t="str">
        <f t="shared" si="302"/>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0"/>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1"/>
        <v>0</v>
      </c>
      <c r="AB2166" s="228" t="str">
        <f t="shared" si="302"/>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0"/>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1"/>
        <v>0</v>
      </c>
      <c r="AB2167" s="228" t="str">
        <f t="shared" si="302"/>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0"/>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1"/>
        <v>0</v>
      </c>
      <c r="AB2168" s="228" t="str">
        <f t="shared" si="302"/>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0"/>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1"/>
        <v>0</v>
      </c>
      <c r="AB2169" s="228" t="str">
        <f t="shared" si="302"/>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0"/>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1"/>
        <v>0</v>
      </c>
      <c r="AB2170" s="228" t="str">
        <f t="shared" si="302"/>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3">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4">IF(AND(C2171="Smelter not listed",OR(LEN(D2171)=0,LEN(E2171)=0)),1,0)</f>
        <v>0</v>
      </c>
      <c r="AB2171" s="228" t="str">
        <f t="shared" ref="AB2171" si="305">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6">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7">IF(AND(C2172="Smelter not listed",OR(LEN(D2172)=0,LEN(E2172)=0)),1,0)</f>
        <v>0</v>
      </c>
      <c r="AB2172" s="228" t="str">
        <f t="shared" ref="AB2172:AB2203" si="308">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7"/>
        <v>0</v>
      </c>
      <c r="AB2182" s="228" t="str">
        <f t="shared" si="308"/>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6"/>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7"/>
        <v>0</v>
      </c>
      <c r="AB2183" s="228" t="str">
        <f t="shared" si="308"/>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6"/>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7"/>
        <v>0</v>
      </c>
      <c r="AB2184" s="228" t="str">
        <f t="shared" si="308"/>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6"/>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7"/>
        <v>0</v>
      </c>
      <c r="AB2185" s="228" t="str">
        <f t="shared" si="308"/>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6"/>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7"/>
        <v>0</v>
      </c>
      <c r="AB2186" s="228" t="str">
        <f t="shared" si="308"/>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6"/>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7"/>
        <v>0</v>
      </c>
      <c r="AB2187" s="228" t="str">
        <f t="shared" si="308"/>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6"/>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7"/>
        <v>0</v>
      </c>
      <c r="AB2188" s="228" t="str">
        <f t="shared" si="308"/>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6"/>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7"/>
        <v>0</v>
      </c>
      <c r="AB2189" s="228" t="str">
        <f t="shared" si="308"/>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6"/>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7"/>
        <v>0</v>
      </c>
      <c r="AB2190" s="228" t="str">
        <f t="shared" si="308"/>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6"/>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7"/>
        <v>0</v>
      </c>
      <c r="AB2191" s="228" t="str">
        <f t="shared" si="308"/>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6"/>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7"/>
        <v>0</v>
      </c>
      <c r="AB2192" s="228" t="str">
        <f t="shared" si="308"/>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6"/>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7"/>
        <v>0</v>
      </c>
      <c r="AB2193" s="228" t="str">
        <f t="shared" si="308"/>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6"/>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7"/>
        <v>0</v>
      </c>
      <c r="AB2194" s="228" t="str">
        <f t="shared" si="308"/>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6"/>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7"/>
        <v>0</v>
      </c>
      <c r="AB2195" s="228" t="str">
        <f t="shared" si="308"/>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6"/>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7"/>
        <v>0</v>
      </c>
      <c r="AB2196" s="228" t="str">
        <f t="shared" si="308"/>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6"/>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7"/>
        <v>0</v>
      </c>
      <c r="AB2197" s="228" t="str">
        <f t="shared" si="308"/>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6"/>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7"/>
        <v>0</v>
      </c>
      <c r="AB2198" s="228" t="str">
        <f t="shared" si="308"/>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6"/>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7"/>
        <v>0</v>
      </c>
      <c r="AB2199" s="228" t="str">
        <f t="shared" si="308"/>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6"/>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7"/>
        <v>0</v>
      </c>
      <c r="AB2200" s="228" t="str">
        <f t="shared" si="308"/>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6"/>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7"/>
        <v>0</v>
      </c>
      <c r="AB2201" s="228" t="str">
        <f t="shared" si="308"/>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6"/>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7"/>
        <v>0</v>
      </c>
      <c r="AB2202" s="228" t="str">
        <f t="shared" si="308"/>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6"/>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7"/>
        <v>0</v>
      </c>
      <c r="AB2203" s="228" t="str">
        <f t="shared" si="308"/>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09">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0">IF(AND(C2204="Smelter not listed",OR(LEN(D2204)=0,LEN(E2204)=0)),1,0)</f>
        <v>0</v>
      </c>
      <c r="AB2204" s="228" t="str">
        <f t="shared" ref="AB2204:AB2234" si="311">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9"/>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0"/>
        <v>0</v>
      </c>
      <c r="AB2205" s="228" t="str">
        <f t="shared" si="311"/>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9"/>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0"/>
        <v>0</v>
      </c>
      <c r="AB2206" s="228" t="str">
        <f t="shared" si="311"/>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9"/>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0"/>
        <v>0</v>
      </c>
      <c r="AB2207" s="228" t="str">
        <f t="shared" si="311"/>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9"/>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0"/>
        <v>0</v>
      </c>
      <c r="AB2208" s="228" t="str">
        <f t="shared" si="311"/>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9"/>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0"/>
        <v>0</v>
      </c>
      <c r="AB2209" s="228" t="str">
        <f t="shared" si="311"/>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9"/>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0"/>
        <v>0</v>
      </c>
      <c r="AB2210" s="228" t="str">
        <f t="shared" si="311"/>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9"/>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0"/>
        <v>0</v>
      </c>
      <c r="AB2211" s="228" t="str">
        <f t="shared" si="311"/>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9"/>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0"/>
        <v>0</v>
      </c>
      <c r="AB2212" s="228" t="str">
        <f t="shared" si="311"/>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9"/>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0"/>
        <v>0</v>
      </c>
      <c r="AB2213" s="228" t="str">
        <f t="shared" si="311"/>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9"/>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0"/>
        <v>0</v>
      </c>
      <c r="AB2214" s="228" t="str">
        <f t="shared" si="311"/>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9"/>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0"/>
        <v>0</v>
      </c>
      <c r="AB2215" s="228" t="str">
        <f t="shared" si="311"/>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9"/>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0"/>
        <v>0</v>
      </c>
      <c r="AB2216" s="228" t="str">
        <f t="shared" si="311"/>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9"/>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0"/>
        <v>0</v>
      </c>
      <c r="AB2217" s="228" t="str">
        <f t="shared" si="311"/>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9"/>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0"/>
        <v>0</v>
      </c>
      <c r="AB2218" s="228" t="str">
        <f t="shared" si="311"/>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9"/>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0"/>
        <v>0</v>
      </c>
      <c r="AB2219" s="228" t="str">
        <f t="shared" si="311"/>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9"/>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0"/>
        <v>0</v>
      </c>
      <c r="AB2220" s="228" t="str">
        <f t="shared" si="311"/>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9"/>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0"/>
        <v>0</v>
      </c>
      <c r="AB2221" s="228" t="str">
        <f t="shared" si="311"/>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09"/>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0"/>
        <v>0</v>
      </c>
      <c r="AB2222" s="228" t="str">
        <f t="shared" si="311"/>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09"/>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0"/>
        <v>0</v>
      </c>
      <c r="AB2223" s="228" t="str">
        <f t="shared" si="311"/>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09"/>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0"/>
        <v>0</v>
      </c>
      <c r="AB2224" s="228" t="str">
        <f t="shared" si="311"/>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09"/>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0"/>
        <v>0</v>
      </c>
      <c r="AB2225" s="228" t="str">
        <f t="shared" si="311"/>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09"/>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0"/>
        <v>0</v>
      </c>
      <c r="AB2226" s="228" t="str">
        <f t="shared" si="311"/>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09"/>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0"/>
        <v>0</v>
      </c>
      <c r="AB2227" s="228" t="str">
        <f t="shared" si="311"/>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09"/>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0"/>
        <v>0</v>
      </c>
      <c r="AB2228" s="228" t="str">
        <f t="shared" si="311"/>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09"/>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0"/>
        <v>0</v>
      </c>
      <c r="AB2229" s="228" t="str">
        <f t="shared" si="311"/>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09"/>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0"/>
        <v>0</v>
      </c>
      <c r="AB2230" s="228" t="str">
        <f t="shared" si="311"/>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09"/>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0"/>
        <v>0</v>
      </c>
      <c r="AB2231" s="228" t="str">
        <f t="shared" si="311"/>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09"/>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0"/>
        <v>0</v>
      </c>
      <c r="AB2232" s="228" t="str">
        <f t="shared" si="311"/>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09"/>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0"/>
        <v>0</v>
      </c>
      <c r="AB2233" s="228" t="str">
        <f t="shared" si="311"/>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09"/>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0"/>
        <v>0</v>
      </c>
      <c r="AB2234" s="228" t="str">
        <f t="shared" si="311"/>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2">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3">IF(AND(C2235="Smelter not listed",OR(LEN(D2235)=0,LEN(E2235)=0)),1,0)</f>
        <v>0</v>
      </c>
      <c r="AB2235" s="228" t="str">
        <f t="shared" ref="AB2235" si="314">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5">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6">IF(AND(C2236="Smelter not listed",OR(LEN(D2236)=0,LEN(E2236)=0)),1,0)</f>
        <v>0</v>
      </c>
      <c r="AB2236" s="228" t="str">
        <f t="shared" ref="AB2236:AB2267" si="317">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6"/>
        <v>0</v>
      </c>
      <c r="AB2246" s="228" t="str">
        <f t="shared" si="317"/>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5"/>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6"/>
        <v>0</v>
      </c>
      <c r="AB2247" s="228" t="str">
        <f t="shared" si="317"/>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5"/>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6"/>
        <v>0</v>
      </c>
      <c r="AB2248" s="228" t="str">
        <f t="shared" si="317"/>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5"/>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6"/>
        <v>0</v>
      </c>
      <c r="AB2249" s="228" t="str">
        <f t="shared" si="317"/>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5"/>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6"/>
        <v>0</v>
      </c>
      <c r="AB2250" s="228" t="str">
        <f t="shared" si="317"/>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5"/>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6"/>
        <v>0</v>
      </c>
      <c r="AB2251" s="228" t="str">
        <f t="shared" si="317"/>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5"/>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6"/>
        <v>0</v>
      </c>
      <c r="AB2252" s="228" t="str">
        <f t="shared" si="317"/>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5"/>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6"/>
        <v>0</v>
      </c>
      <c r="AB2253" s="228" t="str">
        <f t="shared" si="317"/>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5"/>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6"/>
        <v>0</v>
      </c>
      <c r="AB2254" s="228" t="str">
        <f t="shared" si="317"/>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5"/>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6"/>
        <v>0</v>
      </c>
      <c r="AB2255" s="228" t="str">
        <f t="shared" si="317"/>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5"/>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6"/>
        <v>0</v>
      </c>
      <c r="AB2256" s="228" t="str">
        <f t="shared" si="317"/>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5"/>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6"/>
        <v>0</v>
      </c>
      <c r="AB2257" s="228" t="str">
        <f t="shared" si="317"/>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5"/>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6"/>
        <v>0</v>
      </c>
      <c r="AB2258" s="228" t="str">
        <f t="shared" si="317"/>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5"/>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6"/>
        <v>0</v>
      </c>
      <c r="AB2259" s="228" t="str">
        <f t="shared" si="317"/>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5"/>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6"/>
        <v>0</v>
      </c>
      <c r="AB2260" s="228" t="str">
        <f t="shared" si="317"/>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5"/>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6"/>
        <v>0</v>
      </c>
      <c r="AB2261" s="228" t="str">
        <f t="shared" si="317"/>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5"/>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6"/>
        <v>0</v>
      </c>
      <c r="AB2262" s="228" t="str">
        <f t="shared" si="317"/>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5"/>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6"/>
        <v>0</v>
      </c>
      <c r="AB2263" s="228" t="str">
        <f t="shared" si="317"/>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5"/>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6"/>
        <v>0</v>
      </c>
      <c r="AB2264" s="228" t="str">
        <f t="shared" si="317"/>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5"/>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6"/>
        <v>0</v>
      </c>
      <c r="AB2265" s="228" t="str">
        <f t="shared" si="317"/>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5"/>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6"/>
        <v>0</v>
      </c>
      <c r="AB2266" s="228" t="str">
        <f t="shared" si="317"/>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5"/>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6"/>
        <v>0</v>
      </c>
      <c r="AB2267" s="228" t="str">
        <f t="shared" si="317"/>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18">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19">IF(AND(C2268="Smelter not listed",OR(LEN(D2268)=0,LEN(E2268)=0)),1,0)</f>
        <v>0</v>
      </c>
      <c r="AB2268" s="228" t="str">
        <f t="shared" ref="AB2268:AB2298" si="320">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8"/>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9"/>
        <v>0</v>
      </c>
      <c r="AB2269" s="228" t="str">
        <f t="shared" si="320"/>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8"/>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9"/>
        <v>0</v>
      </c>
      <c r="AB2270" s="228" t="str">
        <f t="shared" si="320"/>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8"/>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9"/>
        <v>0</v>
      </c>
      <c r="AB2271" s="228" t="str">
        <f t="shared" si="320"/>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8"/>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9"/>
        <v>0</v>
      </c>
      <c r="AB2272" s="228" t="str">
        <f t="shared" si="320"/>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8"/>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9"/>
        <v>0</v>
      </c>
      <c r="AB2273" s="228" t="str">
        <f t="shared" si="320"/>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8"/>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19"/>
        <v>0</v>
      </c>
      <c r="AB2274" s="228" t="str">
        <f t="shared" si="320"/>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8"/>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19"/>
        <v>0</v>
      </c>
      <c r="AB2275" s="228" t="str">
        <f t="shared" si="320"/>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8"/>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19"/>
        <v>0</v>
      </c>
      <c r="AB2276" s="228" t="str">
        <f t="shared" si="320"/>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8"/>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19"/>
        <v>0</v>
      </c>
      <c r="AB2277" s="228" t="str">
        <f t="shared" si="320"/>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8"/>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19"/>
        <v>0</v>
      </c>
      <c r="AB2278" s="228" t="str">
        <f t="shared" si="320"/>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8"/>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19"/>
        <v>0</v>
      </c>
      <c r="AB2279" s="228" t="str">
        <f t="shared" si="320"/>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8"/>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19"/>
        <v>0</v>
      </c>
      <c r="AB2280" s="228" t="str">
        <f t="shared" si="320"/>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8"/>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19"/>
        <v>0</v>
      </c>
      <c r="AB2281" s="228" t="str">
        <f t="shared" si="320"/>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8"/>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19"/>
        <v>0</v>
      </c>
      <c r="AB2282" s="228" t="str">
        <f t="shared" si="320"/>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8"/>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19"/>
        <v>0</v>
      </c>
      <c r="AB2283" s="228" t="str">
        <f t="shared" si="320"/>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8"/>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19"/>
        <v>0</v>
      </c>
      <c r="AB2284" s="228" t="str">
        <f t="shared" si="320"/>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8"/>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19"/>
        <v>0</v>
      </c>
      <c r="AB2285" s="228" t="str">
        <f t="shared" si="320"/>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8"/>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19"/>
        <v>0</v>
      </c>
      <c r="AB2286" s="228" t="str">
        <f t="shared" si="320"/>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8"/>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19"/>
        <v>0</v>
      </c>
      <c r="AB2287" s="228" t="str">
        <f t="shared" si="320"/>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8"/>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19"/>
        <v>0</v>
      </c>
      <c r="AB2288" s="228" t="str">
        <f t="shared" si="320"/>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18"/>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19"/>
        <v>0</v>
      </c>
      <c r="AB2289" s="228" t="str">
        <f t="shared" si="320"/>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18"/>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19"/>
        <v>0</v>
      </c>
      <c r="AB2290" s="228" t="str">
        <f t="shared" si="320"/>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18"/>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19"/>
        <v>0</v>
      </c>
      <c r="AB2291" s="228" t="str">
        <f t="shared" si="320"/>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18"/>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19"/>
        <v>0</v>
      </c>
      <c r="AB2292" s="228" t="str">
        <f t="shared" si="320"/>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18"/>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19"/>
        <v>0</v>
      </c>
      <c r="AB2293" s="228" t="str">
        <f t="shared" si="320"/>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18"/>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19"/>
        <v>0</v>
      </c>
      <c r="AB2294" s="228" t="str">
        <f t="shared" si="320"/>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18"/>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19"/>
        <v>0</v>
      </c>
      <c r="AB2295" s="228" t="str">
        <f t="shared" si="320"/>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18"/>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19"/>
        <v>0</v>
      </c>
      <c r="AB2296" s="228" t="str">
        <f t="shared" si="320"/>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18"/>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19"/>
        <v>0</v>
      </c>
      <c r="AB2297" s="228" t="str">
        <f t="shared" si="320"/>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18"/>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19"/>
        <v>0</v>
      </c>
      <c r="AB2298" s="228" t="str">
        <f t="shared" si="320"/>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1">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2">IF(AND(C2299="Smelter not listed",OR(LEN(D2299)=0,LEN(E2299)=0)),1,0)</f>
        <v>0</v>
      </c>
      <c r="AB2299" s="228" t="str">
        <f t="shared" ref="AB2299" si="323">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4">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5">IF(AND(C2300="Smelter not listed",OR(LEN(D2300)=0,LEN(E2300)=0)),1,0)</f>
        <v>0</v>
      </c>
      <c r="AB2300" s="228" t="str">
        <f t="shared" ref="AB2300:AB2331" si="326">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5"/>
        <v>0</v>
      </c>
      <c r="AB2305" s="228" t="str">
        <f t="shared" si="326"/>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5"/>
        <v>0</v>
      </c>
      <c r="AB2307" s="228" t="str">
        <f t="shared" si="326"/>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5"/>
        <v>0</v>
      </c>
      <c r="AB2308" s="228" t="str">
        <f t="shared" si="326"/>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5"/>
        <v>0</v>
      </c>
      <c r="AB2309" s="228" t="str">
        <f t="shared" si="326"/>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4"/>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5"/>
        <v>0</v>
      </c>
      <c r="AB2310" s="228" t="str">
        <f t="shared" si="326"/>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4"/>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5"/>
        <v>0</v>
      </c>
      <c r="AB2311" s="228" t="str">
        <f t="shared" si="326"/>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4"/>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5"/>
        <v>0</v>
      </c>
      <c r="AB2312" s="228" t="str">
        <f t="shared" si="326"/>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4"/>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5"/>
        <v>0</v>
      </c>
      <c r="AB2313" s="228" t="str">
        <f t="shared" si="326"/>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4"/>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5"/>
        <v>0</v>
      </c>
      <c r="AB2314" s="228" t="str">
        <f t="shared" si="326"/>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4"/>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5"/>
        <v>0</v>
      </c>
      <c r="AB2315" s="228" t="str">
        <f t="shared" si="326"/>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4"/>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5"/>
        <v>0</v>
      </c>
      <c r="AB2316" s="228" t="str">
        <f t="shared" si="326"/>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4"/>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5"/>
        <v>0</v>
      </c>
      <c r="AB2317" s="228" t="str">
        <f t="shared" si="326"/>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4"/>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5"/>
        <v>0</v>
      </c>
      <c r="AB2318" s="228" t="str">
        <f t="shared" si="326"/>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4"/>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5"/>
        <v>0</v>
      </c>
      <c r="AB2319" s="228" t="str">
        <f t="shared" si="326"/>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4"/>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5"/>
        <v>0</v>
      </c>
      <c r="AB2320" s="228" t="str">
        <f t="shared" si="326"/>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4"/>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5"/>
        <v>0</v>
      </c>
      <c r="AB2321" s="228" t="str">
        <f t="shared" si="326"/>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4"/>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5"/>
        <v>0</v>
      </c>
      <c r="AB2322" s="228" t="str">
        <f t="shared" si="326"/>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4"/>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5"/>
        <v>0</v>
      </c>
      <c r="AB2323" s="228" t="str">
        <f t="shared" si="326"/>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4"/>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5"/>
        <v>0</v>
      </c>
      <c r="AB2324" s="228" t="str">
        <f t="shared" si="326"/>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4"/>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5"/>
        <v>0</v>
      </c>
      <c r="AB2325" s="228" t="str">
        <f t="shared" si="326"/>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4"/>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5"/>
        <v>0</v>
      </c>
      <c r="AB2326" s="228" t="str">
        <f t="shared" si="326"/>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4"/>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5"/>
        <v>0</v>
      </c>
      <c r="AB2327" s="228" t="str">
        <f t="shared" si="326"/>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4"/>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5"/>
        <v>0</v>
      </c>
      <c r="AB2328" s="228" t="str">
        <f t="shared" si="326"/>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4"/>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5"/>
        <v>0</v>
      </c>
      <c r="AB2329" s="228" t="str">
        <f t="shared" si="326"/>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4"/>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5"/>
        <v>0</v>
      </c>
      <c r="AB2330" s="228" t="str">
        <f t="shared" si="326"/>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4"/>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5"/>
        <v>0</v>
      </c>
      <c r="AB2331" s="228" t="str">
        <f t="shared" si="326"/>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7">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28">IF(AND(C2332="Smelter not listed",OR(LEN(D2332)=0,LEN(E2332)=0)),1,0)</f>
        <v>0</v>
      </c>
      <c r="AB2332" s="228" t="str">
        <f t="shared" ref="AB2332:AB2362" si="329">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7"/>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8"/>
        <v>0</v>
      </c>
      <c r="AB2333" s="228" t="str">
        <f t="shared" si="329"/>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7"/>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8"/>
        <v>0</v>
      </c>
      <c r="AB2334" s="228" t="str">
        <f t="shared" si="329"/>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7"/>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8"/>
        <v>0</v>
      </c>
      <c r="AB2335" s="228" t="str">
        <f t="shared" si="329"/>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7"/>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28"/>
        <v>0</v>
      </c>
      <c r="AB2336" s="228" t="str">
        <f t="shared" si="329"/>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7"/>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28"/>
        <v>0</v>
      </c>
      <c r="AB2337" s="228" t="str">
        <f t="shared" si="329"/>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7"/>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28"/>
        <v>0</v>
      </c>
      <c r="AB2338" s="228" t="str">
        <f t="shared" si="329"/>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7"/>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28"/>
        <v>0</v>
      </c>
      <c r="AB2339" s="228" t="str">
        <f t="shared" si="329"/>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7"/>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28"/>
        <v>0</v>
      </c>
      <c r="AB2340" s="228" t="str">
        <f t="shared" si="329"/>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7"/>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28"/>
        <v>0</v>
      </c>
      <c r="AB2341" s="228" t="str">
        <f t="shared" si="329"/>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7"/>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28"/>
        <v>0</v>
      </c>
      <c r="AB2342" s="228" t="str">
        <f t="shared" si="329"/>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7"/>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28"/>
        <v>0</v>
      </c>
      <c r="AB2343" s="228" t="str">
        <f t="shared" si="329"/>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7"/>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28"/>
        <v>0</v>
      </c>
      <c r="AB2344" s="228" t="str">
        <f t="shared" si="329"/>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7"/>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28"/>
        <v>0</v>
      </c>
      <c r="AB2345" s="228" t="str">
        <f t="shared" si="329"/>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7"/>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28"/>
        <v>0</v>
      </c>
      <c r="AB2346" s="228" t="str">
        <f t="shared" si="329"/>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7"/>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28"/>
        <v>0</v>
      </c>
      <c r="AB2347" s="228" t="str">
        <f t="shared" si="329"/>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7"/>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28"/>
        <v>0</v>
      </c>
      <c r="AB2348" s="228" t="str">
        <f t="shared" si="329"/>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7"/>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28"/>
        <v>0</v>
      </c>
      <c r="AB2349" s="228" t="str">
        <f t="shared" si="329"/>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7"/>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28"/>
        <v>0</v>
      </c>
      <c r="AB2350" s="228" t="str">
        <f t="shared" si="329"/>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7"/>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28"/>
        <v>0</v>
      </c>
      <c r="AB2351" s="228" t="str">
        <f t="shared" si="329"/>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7"/>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28"/>
        <v>0</v>
      </c>
      <c r="AB2352" s="228" t="str">
        <f t="shared" si="329"/>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7"/>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28"/>
        <v>0</v>
      </c>
      <c r="AB2353" s="228" t="str">
        <f t="shared" si="329"/>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7"/>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28"/>
        <v>0</v>
      </c>
      <c r="AB2354" s="228" t="str">
        <f t="shared" si="329"/>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7"/>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28"/>
        <v>0</v>
      </c>
      <c r="AB2355" s="228" t="str">
        <f t="shared" si="329"/>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7"/>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28"/>
        <v>0</v>
      </c>
      <c r="AB2356" s="228" t="str">
        <f t="shared" si="329"/>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7"/>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28"/>
        <v>0</v>
      </c>
      <c r="AB2357" s="228" t="str">
        <f t="shared" si="329"/>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7"/>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28"/>
        <v>0</v>
      </c>
      <c r="AB2358" s="228" t="str">
        <f t="shared" si="329"/>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7"/>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28"/>
        <v>0</v>
      </c>
      <c r="AB2359" s="228" t="str">
        <f t="shared" si="329"/>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7"/>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28"/>
        <v>0</v>
      </c>
      <c r="AB2360" s="228" t="str">
        <f t="shared" si="329"/>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7"/>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28"/>
        <v>0</v>
      </c>
      <c r="AB2361" s="228" t="str">
        <f t="shared" si="329"/>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7"/>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28"/>
        <v>0</v>
      </c>
      <c r="AB2362" s="228" t="str">
        <f t="shared" si="329"/>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0">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1">IF(AND(C2363="Smelter not listed",OR(LEN(D2363)=0,LEN(E2363)=0)),1,0)</f>
        <v>0</v>
      </c>
      <c r="AB2363" s="228" t="str">
        <f t="shared" ref="AB2363" si="332">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3">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4">IF(AND(C2364="Smelter not listed",OR(LEN(D2364)=0,LEN(E2364)=0)),1,0)</f>
        <v>0</v>
      </c>
      <c r="AB2364" s="228" t="str">
        <f t="shared" ref="AB2364:AB2395" si="335">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3"/>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4"/>
        <v>0</v>
      </c>
      <c r="AB2369" s="228" t="str">
        <f t="shared" si="335"/>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4"/>
        <v>0</v>
      </c>
      <c r="AB2370" s="228" t="str">
        <f t="shared" si="335"/>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3"/>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4"/>
        <v>0</v>
      </c>
      <c r="AB2371" s="228" t="str">
        <f t="shared" si="335"/>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3"/>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4"/>
        <v>0</v>
      </c>
      <c r="AB2372" s="228" t="str">
        <f t="shared" si="335"/>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3"/>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4"/>
        <v>0</v>
      </c>
      <c r="AB2373" s="228" t="str">
        <f t="shared" si="335"/>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3"/>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4"/>
        <v>0</v>
      </c>
      <c r="AB2374" s="228" t="str">
        <f t="shared" si="335"/>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3"/>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4"/>
        <v>0</v>
      </c>
      <c r="AB2375" s="228" t="str">
        <f t="shared" si="335"/>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3"/>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4"/>
        <v>0</v>
      </c>
      <c r="AB2376" s="228" t="str">
        <f t="shared" si="335"/>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3"/>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4"/>
        <v>0</v>
      </c>
      <c r="AB2377" s="228" t="str">
        <f t="shared" si="335"/>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3"/>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4"/>
        <v>0</v>
      </c>
      <c r="AB2378" s="228" t="str">
        <f t="shared" si="335"/>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3"/>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4"/>
        <v>0</v>
      </c>
      <c r="AB2379" s="228" t="str">
        <f t="shared" si="335"/>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3"/>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4"/>
        <v>0</v>
      </c>
      <c r="AB2380" s="228" t="str">
        <f t="shared" si="335"/>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3"/>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4"/>
        <v>0</v>
      </c>
      <c r="AB2381" s="228" t="str">
        <f t="shared" si="335"/>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3"/>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4"/>
        <v>0</v>
      </c>
      <c r="AB2382" s="228" t="str">
        <f t="shared" si="335"/>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3"/>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4"/>
        <v>0</v>
      </c>
      <c r="AB2383" s="228" t="str">
        <f t="shared" si="335"/>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3"/>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4"/>
        <v>0</v>
      </c>
      <c r="AB2384" s="228" t="str">
        <f t="shared" si="335"/>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3"/>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4"/>
        <v>0</v>
      </c>
      <c r="AB2385" s="228" t="str">
        <f t="shared" si="335"/>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3"/>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4"/>
        <v>0</v>
      </c>
      <c r="AB2386" s="228" t="str">
        <f t="shared" si="335"/>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3"/>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4"/>
        <v>0</v>
      </c>
      <c r="AB2387" s="228" t="str">
        <f t="shared" si="335"/>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3"/>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4"/>
        <v>0</v>
      </c>
      <c r="AB2388" s="228" t="str">
        <f t="shared" si="335"/>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3"/>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4"/>
        <v>0</v>
      </c>
      <c r="AB2389" s="228" t="str">
        <f t="shared" si="335"/>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3"/>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4"/>
        <v>0</v>
      </c>
      <c r="AB2390" s="228" t="str">
        <f t="shared" si="335"/>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3"/>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4"/>
        <v>0</v>
      </c>
      <c r="AB2391" s="228" t="str">
        <f t="shared" si="335"/>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3"/>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4"/>
        <v>0</v>
      </c>
      <c r="AB2392" s="228" t="str">
        <f t="shared" si="335"/>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3"/>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4"/>
        <v>0</v>
      </c>
      <c r="AB2393" s="228" t="str">
        <f t="shared" si="335"/>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3"/>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4"/>
        <v>0</v>
      </c>
      <c r="AB2394" s="228" t="str">
        <f t="shared" si="335"/>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3"/>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4"/>
        <v>0</v>
      </c>
      <c r="AB2395" s="228" t="str">
        <f t="shared" si="335"/>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6">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7">IF(AND(C2396="Smelter not listed",OR(LEN(D2396)=0,LEN(E2396)=0)),1,0)</f>
        <v>0</v>
      </c>
      <c r="AB2396" s="228" t="str">
        <f t="shared" ref="AB2396:AB2426" si="338">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6"/>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7"/>
        <v>0</v>
      </c>
      <c r="AB2397" s="228" t="str">
        <f t="shared" si="338"/>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6"/>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7"/>
        <v>0</v>
      </c>
      <c r="AB2398" s="228" t="str">
        <f t="shared" si="338"/>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6"/>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7"/>
        <v>0</v>
      </c>
      <c r="AB2399" s="228" t="str">
        <f t="shared" si="338"/>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6"/>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7"/>
        <v>0</v>
      </c>
      <c r="AB2400" s="228" t="str">
        <f t="shared" si="338"/>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6"/>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7"/>
        <v>0</v>
      </c>
      <c r="AB2401" s="228" t="str">
        <f t="shared" si="338"/>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6"/>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7"/>
        <v>0</v>
      </c>
      <c r="AB2402" s="228" t="str">
        <f t="shared" si="338"/>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6"/>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7"/>
        <v>0</v>
      </c>
      <c r="AB2403" s="228" t="str">
        <f t="shared" si="338"/>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6"/>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7"/>
        <v>0</v>
      </c>
      <c r="AB2404" s="228" t="str">
        <f t="shared" si="338"/>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6"/>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7"/>
        <v>0</v>
      </c>
      <c r="AB2405" s="228" t="str">
        <f t="shared" si="338"/>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6"/>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7"/>
        <v>0</v>
      </c>
      <c r="AB2406" s="228" t="str">
        <f t="shared" si="338"/>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6"/>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7"/>
        <v>0</v>
      </c>
      <c r="AB2407" s="228" t="str">
        <f t="shared" si="338"/>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6"/>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7"/>
        <v>0</v>
      </c>
      <c r="AB2408" s="228" t="str">
        <f t="shared" si="338"/>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6"/>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7"/>
        <v>0</v>
      </c>
      <c r="AB2409" s="228" t="str">
        <f t="shared" si="338"/>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6"/>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7"/>
        <v>0</v>
      </c>
      <c r="AB2410" s="228" t="str">
        <f t="shared" si="338"/>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6"/>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7"/>
        <v>0</v>
      </c>
      <c r="AB2411" s="228" t="str">
        <f t="shared" si="338"/>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6"/>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7"/>
        <v>0</v>
      </c>
      <c r="AB2412" s="228" t="str">
        <f t="shared" si="338"/>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6"/>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7"/>
        <v>0</v>
      </c>
      <c r="AB2413" s="228" t="str">
        <f t="shared" si="338"/>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6"/>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7"/>
        <v>0</v>
      </c>
      <c r="AB2414" s="228" t="str">
        <f t="shared" si="338"/>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6"/>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7"/>
        <v>0</v>
      </c>
      <c r="AB2415" s="228" t="str">
        <f t="shared" si="338"/>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6"/>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7"/>
        <v>0</v>
      </c>
      <c r="AB2416" s="228" t="str">
        <f t="shared" si="338"/>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6"/>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7"/>
        <v>0</v>
      </c>
      <c r="AB2417" s="228" t="str">
        <f t="shared" si="338"/>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6"/>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7"/>
        <v>0</v>
      </c>
      <c r="AB2418" s="228" t="str">
        <f t="shared" si="338"/>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6"/>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7"/>
        <v>0</v>
      </c>
      <c r="AB2419" s="228" t="str">
        <f t="shared" si="338"/>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6"/>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7"/>
        <v>0</v>
      </c>
      <c r="AB2420" s="228" t="str">
        <f t="shared" si="338"/>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6"/>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7"/>
        <v>0</v>
      </c>
      <c r="AB2421" s="228" t="str">
        <f t="shared" si="338"/>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6"/>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7"/>
        <v>0</v>
      </c>
      <c r="AB2422" s="228" t="str">
        <f t="shared" si="338"/>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6"/>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7"/>
        <v>0</v>
      </c>
      <c r="AB2423" s="228" t="str">
        <f t="shared" si="338"/>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6"/>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7"/>
        <v>0</v>
      </c>
      <c r="AB2424" s="228" t="str">
        <f t="shared" si="338"/>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6"/>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7"/>
        <v>0</v>
      </c>
      <c r="AB2425" s="228" t="str">
        <f t="shared" si="338"/>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6"/>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7"/>
        <v>0</v>
      </c>
      <c r="AB2426" s="228" t="str">
        <f t="shared" si="338"/>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39">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0">IF(AND(C2427="Smelter not listed",OR(LEN(D2427)=0,LEN(E2427)=0)),1,0)</f>
        <v>0</v>
      </c>
      <c r="AB2427" s="228" t="str">
        <f t="shared" ref="AB2427" si="341">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2">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3">IF(AND(C2428="Smelter not listed",OR(LEN(D2428)=0,LEN(E2428)=0)),1,0)</f>
        <v>0</v>
      </c>
      <c r="AB2428" s="228" t="str">
        <f t="shared" ref="AB2428:AB2459" si="344">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3"/>
        <v>0</v>
      </c>
      <c r="AB2429" s="228" t="str">
        <f t="shared" si="344"/>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3"/>
        <v>0</v>
      </c>
      <c r="AB2430" s="228" t="str">
        <f t="shared" si="344"/>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3"/>
        <v>0</v>
      </c>
      <c r="AB2431" s="228" t="str">
        <f t="shared" si="344"/>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3"/>
        <v>0</v>
      </c>
      <c r="AB2432" s="228" t="str">
        <f t="shared" si="344"/>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2"/>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3"/>
        <v>0</v>
      </c>
      <c r="AB2433" s="228" t="str">
        <f t="shared" si="344"/>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2"/>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3"/>
        <v>0</v>
      </c>
      <c r="AB2434" s="228" t="str">
        <f t="shared" si="344"/>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2"/>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3"/>
        <v>0</v>
      </c>
      <c r="AB2435" s="228" t="str">
        <f t="shared" si="344"/>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2"/>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3"/>
        <v>0</v>
      </c>
      <c r="AB2436" s="228" t="str">
        <f t="shared" si="344"/>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2"/>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3"/>
        <v>0</v>
      </c>
      <c r="AB2437" s="228" t="str">
        <f t="shared" si="344"/>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2"/>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3"/>
        <v>0</v>
      </c>
      <c r="AB2438" s="228" t="str">
        <f t="shared" si="344"/>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2"/>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3"/>
        <v>0</v>
      </c>
      <c r="AB2439" s="228" t="str">
        <f t="shared" si="344"/>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2"/>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3"/>
        <v>0</v>
      </c>
      <c r="AB2440" s="228" t="str">
        <f t="shared" si="344"/>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2"/>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3"/>
        <v>0</v>
      </c>
      <c r="AB2441" s="228" t="str">
        <f t="shared" si="344"/>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2"/>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3"/>
        <v>0</v>
      </c>
      <c r="AB2442" s="228" t="str">
        <f t="shared" si="344"/>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2"/>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3"/>
        <v>0</v>
      </c>
      <c r="AB2443" s="228" t="str">
        <f t="shared" si="344"/>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2"/>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3"/>
        <v>0</v>
      </c>
      <c r="AB2444" s="228" t="str">
        <f t="shared" si="344"/>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2"/>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3"/>
        <v>0</v>
      </c>
      <c r="AB2445" s="228" t="str">
        <f t="shared" si="344"/>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2"/>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3"/>
        <v>0</v>
      </c>
      <c r="AB2446" s="228" t="str">
        <f t="shared" si="344"/>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2"/>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3"/>
        <v>0</v>
      </c>
      <c r="AB2447" s="228" t="str">
        <f t="shared" si="344"/>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2"/>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3"/>
        <v>0</v>
      </c>
      <c r="AB2448" s="228" t="str">
        <f t="shared" si="344"/>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2"/>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3"/>
        <v>0</v>
      </c>
      <c r="AB2449" s="228" t="str">
        <f t="shared" si="344"/>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2"/>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3"/>
        <v>0</v>
      </c>
      <c r="AB2450" s="228" t="str">
        <f t="shared" si="344"/>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2"/>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3"/>
        <v>0</v>
      </c>
      <c r="AB2451" s="228" t="str">
        <f t="shared" si="344"/>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2"/>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3"/>
        <v>0</v>
      </c>
      <c r="AB2452" s="228" t="str">
        <f t="shared" si="344"/>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2"/>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3"/>
        <v>0</v>
      </c>
      <c r="AB2453" s="228" t="str">
        <f t="shared" si="344"/>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2"/>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3"/>
        <v>0</v>
      </c>
      <c r="AB2454" s="228" t="str">
        <f t="shared" si="344"/>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2"/>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3"/>
        <v>0</v>
      </c>
      <c r="AB2455" s="228" t="str">
        <f t="shared" si="344"/>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2"/>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3"/>
        <v>0</v>
      </c>
      <c r="AB2456" s="228" t="str">
        <f t="shared" si="344"/>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2"/>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3"/>
        <v>0</v>
      </c>
      <c r="AB2457" s="228" t="str">
        <f t="shared" si="344"/>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2"/>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3"/>
        <v>0</v>
      </c>
      <c r="AB2458" s="228" t="str">
        <f t="shared" si="344"/>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2"/>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3"/>
        <v>0</v>
      </c>
      <c r="AB2459" s="228" t="str">
        <f t="shared" si="344"/>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5">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6">IF(AND(C2460="Smelter not listed",OR(LEN(D2460)=0,LEN(E2460)=0)),1,0)</f>
        <v>0</v>
      </c>
      <c r="AB2460" s="228" t="str">
        <f t="shared" ref="AB2460:AB2490" si="347">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5"/>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6"/>
        <v>0</v>
      </c>
      <c r="AB2461" s="228" t="str">
        <f t="shared" si="347"/>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5"/>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6"/>
        <v>0</v>
      </c>
      <c r="AB2462" s="228" t="str">
        <f t="shared" si="347"/>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5"/>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6"/>
        <v>0</v>
      </c>
      <c r="AB2463" s="228" t="str">
        <f t="shared" si="347"/>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5"/>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6"/>
        <v>0</v>
      </c>
      <c r="AB2464" s="228" t="str">
        <f t="shared" si="347"/>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5"/>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6"/>
        <v>0</v>
      </c>
      <c r="AB2465" s="228" t="str">
        <f t="shared" si="347"/>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5"/>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6"/>
        <v>0</v>
      </c>
      <c r="AB2466" s="228" t="str">
        <f t="shared" si="347"/>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5"/>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6"/>
        <v>0</v>
      </c>
      <c r="AB2467" s="228" t="str">
        <f t="shared" si="347"/>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5"/>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6"/>
        <v>0</v>
      </c>
      <c r="AB2468" s="228" t="str">
        <f t="shared" si="347"/>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5"/>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6"/>
        <v>0</v>
      </c>
      <c r="AB2469" s="228" t="str">
        <f t="shared" si="347"/>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5"/>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6"/>
        <v>0</v>
      </c>
      <c r="AB2470" s="228" t="str">
        <f t="shared" si="347"/>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5"/>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6"/>
        <v>0</v>
      </c>
      <c r="AB2471" s="228" t="str">
        <f t="shared" si="347"/>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5"/>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6"/>
        <v>0</v>
      </c>
      <c r="AB2472" s="228" t="str">
        <f t="shared" si="347"/>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5"/>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6"/>
        <v>0</v>
      </c>
      <c r="AB2473" s="228" t="str">
        <f t="shared" si="347"/>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5"/>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6"/>
        <v>0</v>
      </c>
      <c r="AB2474" s="228" t="str">
        <f t="shared" si="347"/>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5"/>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6"/>
        <v>0</v>
      </c>
      <c r="AB2475" s="228" t="str">
        <f t="shared" si="347"/>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5"/>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6"/>
        <v>0</v>
      </c>
      <c r="AB2476" s="228" t="str">
        <f t="shared" si="347"/>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5"/>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6"/>
        <v>0</v>
      </c>
      <c r="AB2477" s="228" t="str">
        <f t="shared" si="347"/>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5"/>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6"/>
        <v>0</v>
      </c>
      <c r="AB2478" s="228" t="str">
        <f t="shared" si="347"/>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5"/>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6"/>
        <v>0</v>
      </c>
      <c r="AB2479" s="228" t="str">
        <f t="shared" si="347"/>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5"/>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6"/>
        <v>0</v>
      </c>
      <c r="AB2480" s="228" t="str">
        <f t="shared" si="347"/>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5"/>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6"/>
        <v>0</v>
      </c>
      <c r="AB2481" s="228" t="str">
        <f t="shared" si="347"/>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5"/>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6"/>
        <v>0</v>
      </c>
      <c r="AB2482" s="228" t="str">
        <f t="shared" si="347"/>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5"/>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6"/>
        <v>0</v>
      </c>
      <c r="AB2483" s="228" t="str">
        <f t="shared" si="347"/>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5"/>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6"/>
        <v>0</v>
      </c>
      <c r="AB2484" s="228" t="str">
        <f t="shared" si="347"/>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5"/>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6"/>
        <v>0</v>
      </c>
      <c r="AB2485" s="228" t="str">
        <f t="shared" si="347"/>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5"/>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6"/>
        <v>0</v>
      </c>
      <c r="AB2486" s="228" t="str">
        <f t="shared" si="347"/>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5"/>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6"/>
        <v>0</v>
      </c>
      <c r="AB2487" s="228" t="str">
        <f t="shared" si="347"/>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5"/>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6"/>
        <v>0</v>
      </c>
      <c r="AB2488" s="228" t="str">
        <f t="shared" si="347"/>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5"/>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6"/>
        <v>0</v>
      </c>
      <c r="AB2489" s="228" t="str">
        <f t="shared" si="347"/>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5"/>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6"/>
        <v>0</v>
      </c>
      <c r="AB2490" s="228" t="str">
        <f t="shared" si="347"/>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48">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6"/>
        <v>0</v>
      </c>
      <c r="AB2491" s="228" t="str">
        <f t="shared" ref="AB2491" si="349">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6"/>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0">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1">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1"/>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1"/>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1"/>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1"/>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1"/>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1"/>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1"/>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1"/>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1"/>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1"/>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103" type="noConversion"/>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4" priority="9" stopIfTrue="1">
      <formula>IF(AND(B5&lt;&gt;"",C5=""),TRUE)</formula>
    </cfRule>
  </conditionalFormatting>
  <conditionalFormatting sqref="D5:D2504">
    <cfRule type="expression" dxfId="13" priority="13" stopIfTrue="1">
      <formula>IF(AND(LEN($C5)&gt;0,AND($C5&lt;&gt;"Smelter Not Listed",ISBLANK($D5))),1,0)</formula>
    </cfRule>
    <cfRule type="expression" dxfId="12" priority="20" stopIfTrue="1">
      <formula>IF(AND(D5="",$C5=$X$4),TRUE)</formula>
    </cfRule>
    <cfRule type="expression" dxfId="11" priority="21" stopIfTrue="1">
      <formula>IF(FIND("!",D5),TRUE)</formula>
    </cfRule>
  </conditionalFormatting>
  <conditionalFormatting sqref="E5:E2504 R5:R2504">
    <cfRule type="expression" dxfId="10" priority="7" stopIfTrue="1">
      <formula>IF(AND(E5="",$C5=$X$4),TRUE)</formula>
    </cfRule>
    <cfRule type="expression" dxfId="9" priority="8" stopIfTrue="1">
      <formula>IF(FIND("!",E5),TRUE)</formula>
    </cfRule>
  </conditionalFormatting>
  <conditionalFormatting sqref="F5:F2504">
    <cfRule type="expression" dxfId="8" priority="5" stopIfTrue="1">
      <formula>IF(AND(LEN($A5)&gt;0,$A5&lt;&gt;$F5),TRUE,FALSE)</formula>
    </cfRule>
  </conditionalFormatting>
  <conditionalFormatting sqref="G5:G2504">
    <cfRule type="expression" dxfId="7" priority="22"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s://www.responsiblemineralsinitiative.org/facilities-lists/active-conformant-facilities-list/"/>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9" t="str">
        <f ca="1">OFFSET(L!$C$1,MATCH("Checker"&amp;ADDRESS(ROW(),COLUMN(),4),L!$A:$A,0)-1,SL,,)</f>
        <v>To ensure all required fields have been populated before submitting to your customers review form for any line items highlighted in red</v>
      </c>
      <c r="B1" s="389"/>
      <c r="C1" s="389"/>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Sangshin Elecom Co., Ltd.</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Tae-Kyoung Sung</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eric@sangshinec.com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044-865-9004</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Jae-hun Lee</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leed01@sangshinec.com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45923</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https://www.sangshinec.com/kr/company/conflict_minerals_policy.php?anchor=middleArea</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1273</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3" type="noConversion"/>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1" t="str">
        <f ca="1">OFFSET(L!$C$1,MATCH("Product List"&amp;ADDRESS(ROW(),COLUMN(),4),L!$A:$A,0)-1,SL,,)</f>
        <v>Completion required only if reporting level "Product (or List of Products)" selected on the 'Declaration' worksheet.</v>
      </c>
      <c r="B1" s="392"/>
      <c r="C1" s="392"/>
      <c r="D1" s="392"/>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0" t="s">
        <v>869</v>
      </c>
      <c r="C4" s="390"/>
      <c r="D4" s="390"/>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t="s">
        <v>15830</v>
      </c>
      <c r="C6" s="98"/>
      <c r="D6" s="98"/>
      <c r="E6" s="276"/>
    </row>
    <row r="7" spans="1:6" ht="15.75">
      <c r="A7" s="129"/>
      <c r="B7" s="274" t="s">
        <v>15831</v>
      </c>
      <c r="C7" s="98"/>
      <c r="D7" s="98"/>
      <c r="E7" s="276"/>
    </row>
    <row r="8" spans="1:6" ht="15.75">
      <c r="A8" s="129"/>
      <c r="B8" s="274" t="s">
        <v>15832</v>
      </c>
      <c r="C8" s="98"/>
      <c r="D8" s="98"/>
      <c r="E8" s="276"/>
    </row>
    <row r="9" spans="1:6" ht="15.75">
      <c r="A9" s="129"/>
      <c r="B9" s="274" t="s">
        <v>15833</v>
      </c>
      <c r="C9" s="98"/>
      <c r="D9" s="98"/>
      <c r="E9" s="276"/>
    </row>
    <row r="10" spans="1:6" ht="15.75">
      <c r="A10" s="129"/>
      <c r="B10" s="274" t="s">
        <v>15834</v>
      </c>
      <c r="C10" s="98"/>
      <c r="D10" s="98"/>
      <c r="E10" s="276"/>
    </row>
    <row r="11" spans="1:6" ht="15.75">
      <c r="A11" s="129"/>
      <c r="B11" s="274" t="s">
        <v>15835</v>
      </c>
      <c r="C11" s="98"/>
      <c r="D11" s="98"/>
      <c r="E11" s="276"/>
    </row>
    <row r="12" spans="1:6" ht="15.75">
      <c r="A12" s="129"/>
      <c r="B12" s="274" t="s">
        <v>15836</v>
      </c>
      <c r="C12" s="98"/>
      <c r="D12" s="98"/>
      <c r="E12" s="276"/>
    </row>
    <row r="13" spans="1:6" ht="15.75">
      <c r="A13" s="129"/>
      <c r="B13" s="274" t="s">
        <v>15837</v>
      </c>
      <c r="C13" s="98"/>
      <c r="D13" s="98"/>
      <c r="E13" s="276"/>
    </row>
    <row r="14" spans="1:6" ht="15.75">
      <c r="A14" s="129"/>
      <c r="B14" s="274" t="s">
        <v>15838</v>
      </c>
      <c r="C14" s="98"/>
      <c r="D14" s="98"/>
      <c r="E14" s="276"/>
    </row>
    <row r="15" spans="1:6" ht="15.75">
      <c r="A15" s="129"/>
      <c r="B15" s="274" t="s">
        <v>15839</v>
      </c>
      <c r="C15" s="98"/>
      <c r="D15" s="98"/>
      <c r="E15" s="276"/>
    </row>
    <row r="16" spans="1:6" ht="15.75">
      <c r="A16" s="129"/>
      <c r="B16" s="274" t="s">
        <v>15840</v>
      </c>
      <c r="C16" s="98"/>
      <c r="D16" s="98"/>
      <c r="E16" s="276"/>
    </row>
    <row r="17" spans="1:5" ht="15.75">
      <c r="A17" s="129"/>
      <c r="B17" s="274" t="s">
        <v>15841</v>
      </c>
      <c r="C17" s="98"/>
      <c r="D17" s="98"/>
      <c r="E17" s="276"/>
    </row>
    <row r="18" spans="1:5" ht="15.75">
      <c r="A18" s="129"/>
      <c r="B18" s="274" t="s">
        <v>15842</v>
      </c>
      <c r="C18" s="98"/>
      <c r="D18" s="98"/>
      <c r="E18" s="276"/>
    </row>
    <row r="19" spans="1:5" ht="15.75">
      <c r="A19" s="129"/>
      <c r="B19" s="274" t="s">
        <v>15843</v>
      </c>
      <c r="C19" s="98"/>
      <c r="D19" s="98"/>
      <c r="E19" s="276"/>
    </row>
    <row r="20" spans="1:5" ht="15.75">
      <c r="A20" s="129"/>
      <c r="B20" s="274" t="s">
        <v>15844</v>
      </c>
      <c r="C20" s="98"/>
      <c r="D20" s="98"/>
      <c r="E20" s="276"/>
    </row>
    <row r="21" spans="1:5" ht="15.75">
      <c r="A21" s="129"/>
      <c r="B21" s="274" t="s">
        <v>15845</v>
      </c>
      <c r="C21" s="98"/>
      <c r="D21" s="98"/>
      <c r="E21" s="276"/>
    </row>
    <row r="22" spans="1:5" ht="15.75">
      <c r="A22" s="129"/>
      <c r="B22" s="274" t="s">
        <v>15846</v>
      </c>
      <c r="C22" s="98"/>
      <c r="D22" s="98"/>
      <c r="E22" s="276"/>
    </row>
    <row r="23" spans="1:5" ht="15.75">
      <c r="A23" s="129"/>
      <c r="B23" s="274" t="s">
        <v>15847</v>
      </c>
      <c r="C23" s="98"/>
      <c r="D23" s="98"/>
      <c r="E23" s="276"/>
    </row>
    <row r="24" spans="1:5" ht="15.75">
      <c r="A24" s="129"/>
      <c r="B24" s="274" t="s">
        <v>15848</v>
      </c>
      <c r="C24" s="98"/>
      <c r="D24" s="98"/>
      <c r="E24" s="276"/>
    </row>
    <row r="25" spans="1:5" ht="15.75">
      <c r="A25" s="129"/>
      <c r="B25" s="274" t="s">
        <v>15849</v>
      </c>
      <c r="C25" s="98"/>
      <c r="D25" s="98"/>
      <c r="E25" s="276"/>
    </row>
    <row r="26" spans="1:5" ht="15.75">
      <c r="A26" s="129"/>
      <c r="B26" s="274" t="s">
        <v>15850</v>
      </c>
      <c r="C26" s="98"/>
      <c r="D26" s="98"/>
      <c r="E26" s="276"/>
    </row>
    <row r="27" spans="1:5" ht="15.75">
      <c r="A27" s="129"/>
      <c r="B27" s="274" t="s">
        <v>15851</v>
      </c>
      <c r="C27" s="98"/>
      <c r="D27" s="98"/>
      <c r="E27" s="276"/>
    </row>
    <row r="28" spans="1:5" ht="15.75">
      <c r="A28" s="129"/>
      <c r="B28" s="274" t="s">
        <v>15852</v>
      </c>
      <c r="C28" s="98"/>
      <c r="D28" s="98"/>
      <c r="E28" s="276"/>
    </row>
    <row r="29" spans="1:5" ht="15.75">
      <c r="A29" s="129"/>
      <c r="B29" s="274" t="s">
        <v>15853</v>
      </c>
      <c r="C29" s="98"/>
      <c r="D29" s="98"/>
      <c r="E29" s="276"/>
    </row>
    <row r="30" spans="1:5" ht="15.75">
      <c r="A30" s="129"/>
      <c r="B30" s="274" t="s">
        <v>15854</v>
      </c>
      <c r="C30" s="98"/>
      <c r="D30" s="98"/>
      <c r="E30" s="276"/>
    </row>
    <row r="31" spans="1:5" ht="15.75">
      <c r="A31" s="129"/>
      <c r="B31" s="274" t="s">
        <v>15854</v>
      </c>
      <c r="C31" s="98"/>
      <c r="D31" s="98"/>
      <c r="E31" s="276"/>
    </row>
    <row r="32" spans="1:5" ht="15.75">
      <c r="A32" s="129"/>
      <c r="B32" s="274" t="s">
        <v>15855</v>
      </c>
      <c r="C32" s="98"/>
      <c r="D32" s="98"/>
      <c r="E32" s="276"/>
    </row>
    <row r="33" spans="1:5" ht="15.75">
      <c r="A33" s="129"/>
      <c r="B33" s="274" t="s">
        <v>15855</v>
      </c>
      <c r="C33" s="98"/>
      <c r="D33" s="98"/>
      <c r="E33" s="276"/>
    </row>
    <row r="34" spans="1:5" ht="15.75">
      <c r="A34" s="129"/>
      <c r="B34" s="274" t="s">
        <v>15856</v>
      </c>
      <c r="C34" s="98"/>
      <c r="D34" s="98"/>
      <c r="E34" s="276"/>
    </row>
    <row r="35" spans="1:5" ht="15.75">
      <c r="A35" s="129"/>
      <c r="B35" s="274" t="s">
        <v>15856</v>
      </c>
      <c r="C35" s="98"/>
      <c r="D35" s="98"/>
      <c r="E35" s="276"/>
    </row>
    <row r="36" spans="1:5" ht="15.75">
      <c r="A36" s="129"/>
      <c r="B36" s="274" t="s">
        <v>15857</v>
      </c>
      <c r="C36" s="98"/>
      <c r="D36" s="98"/>
      <c r="E36" s="276"/>
    </row>
    <row r="37" spans="1:5" ht="15.75">
      <c r="A37" s="129"/>
      <c r="B37" s="274" t="s">
        <v>15857</v>
      </c>
      <c r="C37" s="98"/>
      <c r="D37" s="98"/>
      <c r="E37" s="276"/>
    </row>
    <row r="38" spans="1:5" ht="15.75">
      <c r="A38" s="129"/>
      <c r="B38" s="274" t="s">
        <v>15858</v>
      </c>
      <c r="C38" s="98"/>
      <c r="D38" s="98"/>
      <c r="E38" s="276"/>
    </row>
    <row r="39" spans="1:5" ht="15.75">
      <c r="A39" s="129"/>
      <c r="B39" s="274" t="s">
        <v>15859</v>
      </c>
      <c r="C39" s="98"/>
      <c r="D39" s="98"/>
      <c r="E39" s="276"/>
    </row>
    <row r="40" spans="1:5" ht="15.75">
      <c r="A40" s="129"/>
      <c r="B40" s="274" t="s">
        <v>15860</v>
      </c>
      <c r="C40" s="98"/>
      <c r="D40" s="98"/>
      <c r="E40" s="276"/>
    </row>
    <row r="41" spans="1:5" ht="15.75">
      <c r="A41" s="129"/>
      <c r="B41" s="274" t="s">
        <v>15861</v>
      </c>
      <c r="C41" s="98"/>
      <c r="D41" s="98"/>
      <c r="E41" s="276"/>
    </row>
    <row r="42" spans="1:5" ht="15.75">
      <c r="A42" s="129"/>
      <c r="B42" s="274" t="s">
        <v>15862</v>
      </c>
      <c r="C42" s="98"/>
      <c r="D42" s="98"/>
      <c r="E42" s="276"/>
    </row>
    <row r="43" spans="1:5" ht="15.75">
      <c r="A43" s="129"/>
      <c r="B43" s="274" t="s">
        <v>15863</v>
      </c>
      <c r="C43" s="98"/>
      <c r="D43" s="98"/>
      <c r="E43" s="276"/>
    </row>
    <row r="44" spans="1:5" ht="15.75">
      <c r="A44" s="129"/>
      <c r="B44" s="274" t="s">
        <v>15864</v>
      </c>
      <c r="C44" s="98"/>
      <c r="D44" s="98"/>
      <c r="E44" s="276"/>
    </row>
    <row r="45" spans="1:5" ht="15.75">
      <c r="A45" s="129"/>
      <c r="B45" s="274" t="s">
        <v>15865</v>
      </c>
      <c r="C45" s="98"/>
      <c r="D45" s="98"/>
      <c r="E45" s="276"/>
    </row>
    <row r="46" spans="1:5" ht="15.75">
      <c r="A46" s="129"/>
      <c r="B46" s="274" t="s">
        <v>15866</v>
      </c>
      <c r="C46" s="98"/>
      <c r="D46" s="98"/>
      <c r="E46" s="276"/>
    </row>
    <row r="47" spans="1:5" ht="15.75">
      <c r="A47" s="129"/>
      <c r="B47" s="274" t="s">
        <v>15867</v>
      </c>
      <c r="C47" s="98"/>
      <c r="D47" s="98"/>
      <c r="E47" s="276"/>
    </row>
    <row r="48" spans="1:5" ht="15.75">
      <c r="A48" s="129"/>
      <c r="B48" s="274" t="s">
        <v>15868</v>
      </c>
      <c r="C48" s="98"/>
      <c r="D48" s="98"/>
      <c r="E48" s="276"/>
    </row>
    <row r="49" spans="1:5" ht="15.75">
      <c r="A49" s="129"/>
      <c r="B49" s="274" t="s">
        <v>15869</v>
      </c>
      <c r="C49" s="98"/>
      <c r="D49" s="98"/>
      <c r="E49" s="276"/>
    </row>
    <row r="50" spans="1:5" ht="15.75">
      <c r="A50" s="129"/>
      <c r="B50" s="274" t="s">
        <v>15870</v>
      </c>
      <c r="C50" s="98"/>
      <c r="D50" s="98"/>
      <c r="E50" s="276"/>
    </row>
    <row r="51" spans="1:5" ht="15.75">
      <c r="A51" s="129"/>
      <c r="B51" s="274" t="s">
        <v>15871</v>
      </c>
      <c r="C51" s="98"/>
      <c r="D51" s="98"/>
      <c r="E51" s="276"/>
    </row>
    <row r="52" spans="1:5" ht="15.75">
      <c r="A52" s="129"/>
      <c r="B52" s="274" t="s">
        <v>15872</v>
      </c>
      <c r="C52" s="98"/>
      <c r="D52" s="98"/>
      <c r="E52" s="276"/>
    </row>
    <row r="53" spans="1:5" ht="15.75">
      <c r="A53" s="129"/>
      <c r="B53" s="274" t="s">
        <v>15873</v>
      </c>
      <c r="C53" s="98"/>
      <c r="D53" s="98"/>
      <c r="E53" s="276"/>
    </row>
    <row r="54" spans="1:5" ht="15.75">
      <c r="A54" s="129"/>
      <c r="B54" s="274" t="s">
        <v>15874</v>
      </c>
      <c r="C54" s="98"/>
      <c r="D54" s="98"/>
      <c r="E54" s="276"/>
    </row>
    <row r="55" spans="1:5" ht="15.75">
      <c r="A55" s="129"/>
      <c r="B55" s="274" t="s">
        <v>15875</v>
      </c>
      <c r="C55" s="98"/>
      <c r="D55" s="98"/>
      <c r="E55" s="276"/>
    </row>
    <row r="56" spans="1:5" ht="15.75">
      <c r="A56" s="129"/>
      <c r="B56" s="274" t="s">
        <v>15876</v>
      </c>
      <c r="C56" s="98"/>
      <c r="D56" s="98"/>
      <c r="E56" s="276"/>
    </row>
    <row r="57" spans="1:5" ht="15.75">
      <c r="A57" s="129"/>
      <c r="B57" s="274" t="s">
        <v>15877</v>
      </c>
      <c r="C57" s="98"/>
      <c r="D57" s="98"/>
      <c r="E57" s="276"/>
    </row>
    <row r="58" spans="1:5" ht="15.75">
      <c r="A58" s="129"/>
      <c r="B58" s="274" t="s">
        <v>15878</v>
      </c>
      <c r="C58" s="98"/>
      <c r="D58" s="98"/>
      <c r="E58" s="276"/>
    </row>
    <row r="59" spans="1:5" ht="15.75">
      <c r="A59" s="129"/>
      <c r="B59" s="274" t="s">
        <v>15879</v>
      </c>
      <c r="C59" s="98"/>
      <c r="D59" s="98"/>
      <c r="E59" s="276"/>
    </row>
    <row r="60" spans="1:5" ht="15.75">
      <c r="A60" s="129"/>
      <c r="B60" s="274" t="s">
        <v>15880</v>
      </c>
      <c r="C60" s="98"/>
      <c r="D60" s="98"/>
      <c r="E60" s="276"/>
    </row>
    <row r="61" spans="1:5" ht="15.75">
      <c r="A61" s="129"/>
      <c r="B61" s="274" t="s">
        <v>15881</v>
      </c>
      <c r="C61" s="98"/>
      <c r="D61" s="98"/>
      <c r="E61" s="276"/>
    </row>
    <row r="62" spans="1:5" ht="15.75">
      <c r="A62" s="129"/>
      <c r="B62" s="274" t="s">
        <v>15882</v>
      </c>
      <c r="C62" s="98"/>
      <c r="D62" s="98"/>
      <c r="E62" s="276"/>
    </row>
    <row r="63" spans="1:5" ht="15.75">
      <c r="A63" s="129"/>
      <c r="B63" s="274" t="s">
        <v>15883</v>
      </c>
      <c r="C63" s="98"/>
      <c r="D63" s="98"/>
      <c r="E63" s="276"/>
    </row>
    <row r="64" spans="1:5" ht="15.75">
      <c r="A64" s="129"/>
      <c r="B64" s="274" t="s">
        <v>15884</v>
      </c>
      <c r="C64" s="98"/>
      <c r="D64" s="98"/>
      <c r="E64" s="276"/>
    </row>
    <row r="65" spans="1:5" ht="15.75">
      <c r="A65" s="129"/>
      <c r="B65" s="274" t="s">
        <v>15885</v>
      </c>
      <c r="C65" s="98"/>
      <c r="D65" s="98"/>
      <c r="E65" s="276"/>
    </row>
    <row r="66" spans="1:5" ht="15.75">
      <c r="A66" s="129"/>
      <c r="B66" s="274" t="s">
        <v>15886</v>
      </c>
      <c r="C66" s="98"/>
      <c r="D66" s="98"/>
      <c r="E66" s="276"/>
    </row>
    <row r="67" spans="1:5" ht="15.75">
      <c r="A67" s="129"/>
      <c r="B67" s="274" t="s">
        <v>15887</v>
      </c>
      <c r="C67" s="98"/>
      <c r="D67" s="98"/>
      <c r="E67" s="276"/>
    </row>
    <row r="68" spans="1:5" ht="15.75">
      <c r="A68" s="129"/>
      <c r="B68" s="274" t="s">
        <v>15888</v>
      </c>
      <c r="C68" s="98"/>
      <c r="D68" s="98"/>
      <c r="E68" s="276"/>
    </row>
    <row r="69" spans="1:5" ht="15.75">
      <c r="A69" s="129"/>
      <c r="B69" s="274" t="s">
        <v>15889</v>
      </c>
      <c r="C69" s="98"/>
      <c r="D69" s="98"/>
      <c r="E69" s="276"/>
    </row>
    <row r="70" spans="1:5" ht="15.75">
      <c r="A70" s="129"/>
      <c r="B70" s="274" t="s">
        <v>15890</v>
      </c>
      <c r="C70" s="98"/>
      <c r="D70" s="98"/>
      <c r="E70" s="276"/>
    </row>
    <row r="71" spans="1:5" ht="15.75">
      <c r="A71" s="129"/>
      <c r="B71" s="274" t="s">
        <v>15891</v>
      </c>
      <c r="C71" s="98"/>
      <c r="D71" s="98"/>
      <c r="E71" s="276"/>
    </row>
    <row r="72" spans="1:5" ht="15.75">
      <c r="A72" s="129"/>
      <c r="B72" s="274" t="s">
        <v>15892</v>
      </c>
      <c r="C72" s="98"/>
      <c r="D72" s="98"/>
      <c r="E72" s="276"/>
    </row>
    <row r="73" spans="1:5" ht="15.75">
      <c r="A73" s="129"/>
      <c r="B73" s="274" t="s">
        <v>15893</v>
      </c>
      <c r="C73" s="98"/>
      <c r="D73" s="98"/>
      <c r="E73" s="276"/>
    </row>
    <row r="74" spans="1:5" ht="15.75">
      <c r="A74" s="129"/>
      <c r="B74" s="274" t="s">
        <v>15894</v>
      </c>
      <c r="C74" s="98"/>
      <c r="D74" s="98"/>
      <c r="E74" s="276"/>
    </row>
    <row r="75" spans="1:5" ht="15.75">
      <c r="A75" s="129"/>
      <c r="B75" s="274" t="s">
        <v>15895</v>
      </c>
      <c r="C75" s="98"/>
      <c r="D75" s="98"/>
      <c r="E75" s="276"/>
    </row>
    <row r="76" spans="1:5" ht="15.75">
      <c r="A76" s="129"/>
      <c r="B76" s="274" t="s">
        <v>15896</v>
      </c>
      <c r="C76" s="98"/>
      <c r="D76" s="98"/>
      <c r="E76" s="276"/>
    </row>
    <row r="77" spans="1:5" ht="15.75">
      <c r="A77" s="129"/>
      <c r="B77" s="274" t="s">
        <v>15897</v>
      </c>
      <c r="C77" s="98"/>
      <c r="D77" s="98"/>
      <c r="E77" s="276"/>
    </row>
    <row r="78" spans="1:5" ht="15.75">
      <c r="A78" s="129"/>
      <c r="B78" s="274" t="s">
        <v>15898</v>
      </c>
      <c r="C78" s="98"/>
      <c r="D78" s="98"/>
      <c r="E78" s="276"/>
    </row>
    <row r="79" spans="1:5" ht="15.75">
      <c r="A79" s="129"/>
      <c r="B79" s="274" t="s">
        <v>15899</v>
      </c>
      <c r="C79" s="98"/>
      <c r="D79" s="98"/>
      <c r="E79" s="276"/>
    </row>
    <row r="80" spans="1:5" ht="15.75">
      <c r="A80" s="129"/>
      <c r="B80" s="274" t="s">
        <v>15900</v>
      </c>
      <c r="C80" s="98"/>
      <c r="D80" s="98"/>
      <c r="E80" s="276"/>
    </row>
    <row r="81" spans="1:5" ht="15.75">
      <c r="A81" s="129"/>
      <c r="B81" s="274" t="s">
        <v>15901</v>
      </c>
      <c r="C81" s="98"/>
      <c r="D81" s="98"/>
      <c r="E81" s="276"/>
    </row>
    <row r="82" spans="1:5" ht="15.75">
      <c r="A82" s="129"/>
      <c r="B82" s="274" t="s">
        <v>15902</v>
      </c>
      <c r="C82" s="98"/>
      <c r="D82" s="98"/>
      <c r="E82" s="276"/>
    </row>
    <row r="83" spans="1:5" ht="15.75">
      <c r="A83" s="129"/>
      <c r="B83" s="274" t="s">
        <v>15903</v>
      </c>
      <c r="C83" s="98"/>
      <c r="D83" s="98"/>
      <c r="E83" s="276"/>
    </row>
    <row r="84" spans="1:5" ht="15.75">
      <c r="A84" s="129"/>
      <c r="B84" s="274" t="s">
        <v>15904</v>
      </c>
      <c r="C84" s="98"/>
      <c r="D84" s="98"/>
      <c r="E84" s="276"/>
    </row>
    <row r="85" spans="1:5" ht="15.75">
      <c r="A85" s="129"/>
      <c r="B85" s="274" t="s">
        <v>15905</v>
      </c>
      <c r="C85" s="98"/>
      <c r="D85" s="98"/>
      <c r="E85" s="276"/>
    </row>
    <row r="86" spans="1:5" ht="15.75">
      <c r="A86" s="129"/>
      <c r="B86" s="274" t="s">
        <v>15906</v>
      </c>
      <c r="C86" s="98"/>
      <c r="D86" s="98"/>
      <c r="E86" s="276"/>
    </row>
    <row r="87" spans="1:5" ht="15.75">
      <c r="A87" s="129"/>
      <c r="B87" s="274" t="s">
        <v>15907</v>
      </c>
      <c r="C87" s="98"/>
      <c r="D87" s="98"/>
      <c r="E87" s="276"/>
    </row>
    <row r="88" spans="1:5" ht="15.75">
      <c r="A88" s="129"/>
      <c r="B88" s="274" t="s">
        <v>15908</v>
      </c>
      <c r="C88" s="98"/>
      <c r="D88" s="98"/>
      <c r="E88" s="276"/>
    </row>
    <row r="89" spans="1:5" ht="15.75">
      <c r="A89" s="129"/>
      <c r="B89" s="274" t="s">
        <v>15909</v>
      </c>
      <c r="C89" s="98"/>
      <c r="D89" s="98"/>
      <c r="E89" s="276"/>
    </row>
    <row r="90" spans="1:5" ht="15.75">
      <c r="A90" s="129"/>
      <c r="B90" s="274" t="s">
        <v>15910</v>
      </c>
      <c r="C90" s="98"/>
      <c r="D90" s="98"/>
      <c r="E90" s="276"/>
    </row>
    <row r="91" spans="1:5" ht="15.75">
      <c r="A91" s="129"/>
      <c r="B91" s="274" t="s">
        <v>15911</v>
      </c>
      <c r="C91" s="98"/>
      <c r="D91" s="98"/>
      <c r="E91" s="276"/>
    </row>
    <row r="92" spans="1:5" ht="15.75">
      <c r="A92" s="129"/>
      <c r="B92" s="274" t="s">
        <v>15912</v>
      </c>
      <c r="C92" s="98"/>
      <c r="D92" s="98"/>
      <c r="E92" s="276"/>
    </row>
    <row r="93" spans="1:5" ht="15.75">
      <c r="A93" s="129"/>
      <c r="B93" s="274" t="s">
        <v>15913</v>
      </c>
      <c r="C93" s="98"/>
      <c r="D93" s="98"/>
      <c r="E93" s="276"/>
    </row>
    <row r="94" spans="1:5" ht="15.75">
      <c r="A94" s="129"/>
      <c r="B94" s="274" t="s">
        <v>15914</v>
      </c>
      <c r="C94" s="98"/>
      <c r="D94" s="98"/>
      <c r="E94" s="276"/>
    </row>
    <row r="95" spans="1:5" ht="15.75">
      <c r="A95" s="129"/>
      <c r="B95" s="274" t="s">
        <v>15915</v>
      </c>
      <c r="C95" s="98"/>
      <c r="D95" s="98"/>
      <c r="E95" s="276"/>
    </row>
    <row r="96" spans="1:5" ht="15.75">
      <c r="A96" s="129"/>
      <c r="B96" s="274" t="s">
        <v>15916</v>
      </c>
      <c r="C96" s="98"/>
      <c r="D96" s="98"/>
      <c r="E96" s="276"/>
    </row>
    <row r="97" spans="1:5" ht="15.75">
      <c r="A97" s="129"/>
      <c r="B97" s="274" t="s">
        <v>15917</v>
      </c>
      <c r="C97" s="98"/>
      <c r="D97" s="98"/>
      <c r="E97" s="276"/>
    </row>
    <row r="98" spans="1:5" ht="15.75">
      <c r="A98" s="129"/>
      <c r="B98" s="274" t="s">
        <v>15918</v>
      </c>
      <c r="C98" s="98"/>
      <c r="D98" s="98"/>
      <c r="E98" s="276"/>
    </row>
    <row r="99" spans="1:5" ht="15.75">
      <c r="A99" s="129"/>
      <c r="B99" s="274" t="s">
        <v>15919</v>
      </c>
      <c r="C99" s="98"/>
      <c r="D99" s="98"/>
      <c r="E99" s="276"/>
    </row>
    <row r="100" spans="1:5" ht="15.75">
      <c r="A100" s="129"/>
      <c r="B100" s="274" t="s">
        <v>15920</v>
      </c>
      <c r="C100" s="98"/>
      <c r="D100" s="98"/>
      <c r="E100" s="276"/>
    </row>
    <row r="101" spans="1:5" ht="15.75">
      <c r="A101" s="129"/>
      <c r="B101" s="274" t="s">
        <v>15921</v>
      </c>
      <c r="C101" s="98"/>
      <c r="D101" s="98"/>
      <c r="E101" s="276"/>
    </row>
    <row r="102" spans="1:5" ht="15.75">
      <c r="A102" s="129"/>
      <c r="B102" s="274" t="s">
        <v>15922</v>
      </c>
      <c r="C102" s="98"/>
      <c r="D102" s="98"/>
      <c r="E102" s="276"/>
    </row>
    <row r="103" spans="1:5" ht="15.75">
      <c r="A103" s="129"/>
      <c r="B103" s="274" t="s">
        <v>15923</v>
      </c>
      <c r="C103" s="98"/>
      <c r="D103" s="98"/>
      <c r="E103" s="276"/>
    </row>
    <row r="104" spans="1:5" ht="15.75">
      <c r="A104" s="129"/>
      <c r="B104" s="274" t="s">
        <v>15924</v>
      </c>
      <c r="C104" s="98"/>
      <c r="D104" s="98"/>
      <c r="E104" s="276"/>
    </row>
    <row r="105" spans="1:5" ht="15.75">
      <c r="A105" s="129"/>
      <c r="B105" s="274" t="s">
        <v>15925</v>
      </c>
      <c r="C105" s="98"/>
      <c r="D105" s="98"/>
      <c r="E105" s="276"/>
    </row>
    <row r="106" spans="1:5" ht="15.75">
      <c r="A106" s="129"/>
      <c r="B106" s="274" t="s">
        <v>15926</v>
      </c>
      <c r="C106" s="98"/>
      <c r="D106" s="98"/>
      <c r="E106" s="276"/>
    </row>
    <row r="107" spans="1:5" ht="15.75">
      <c r="A107" s="129"/>
      <c r="B107" s="274" t="s">
        <v>15927</v>
      </c>
      <c r="C107" s="98"/>
      <c r="D107" s="98"/>
      <c r="E107" s="276"/>
    </row>
    <row r="108" spans="1:5" ht="15.75">
      <c r="A108" s="129"/>
      <c r="B108" s="274" t="s">
        <v>15928</v>
      </c>
      <c r="C108" s="98"/>
      <c r="D108" s="98"/>
      <c r="E108" s="276"/>
    </row>
    <row r="109" spans="1:5" ht="15.75">
      <c r="A109" s="129"/>
      <c r="B109" s="274" t="s">
        <v>15929</v>
      </c>
      <c r="C109" s="98"/>
      <c r="D109" s="98"/>
      <c r="E109" s="276"/>
    </row>
    <row r="110" spans="1:5" ht="15.75">
      <c r="A110" s="129"/>
      <c r="B110" s="274" t="s">
        <v>15930</v>
      </c>
      <c r="C110" s="98"/>
      <c r="D110" s="98"/>
      <c r="E110" s="276"/>
    </row>
    <row r="111" spans="1:5" ht="15.75">
      <c r="A111" s="129"/>
      <c r="B111" s="274" t="s">
        <v>15931</v>
      </c>
      <c r="C111" s="98"/>
      <c r="D111" s="98"/>
      <c r="E111" s="276"/>
    </row>
    <row r="112" spans="1:5" ht="15.75">
      <c r="A112" s="129"/>
      <c r="B112" s="274" t="s">
        <v>15932</v>
      </c>
      <c r="C112" s="98"/>
      <c r="D112" s="98"/>
      <c r="E112" s="276"/>
    </row>
    <row r="113" spans="1:5" ht="15.75">
      <c r="A113" s="129"/>
      <c r="B113" s="274" t="s">
        <v>15933</v>
      </c>
      <c r="C113" s="98"/>
      <c r="D113" s="98"/>
      <c r="E113" s="276"/>
    </row>
    <row r="114" spans="1:5" ht="15.75">
      <c r="A114" s="129"/>
      <c r="B114" s="274" t="s">
        <v>15934</v>
      </c>
      <c r="C114" s="98"/>
      <c r="D114" s="98"/>
      <c r="E114" s="276"/>
    </row>
    <row r="115" spans="1:5" ht="15.75">
      <c r="A115" s="129"/>
      <c r="B115" s="274" t="s">
        <v>15935</v>
      </c>
      <c r="C115" s="98"/>
      <c r="D115" s="98"/>
      <c r="E115" s="276"/>
    </row>
    <row r="116" spans="1:5" ht="15.75">
      <c r="A116" s="129"/>
      <c r="B116" s="274" t="s">
        <v>15936</v>
      </c>
      <c r="C116" s="98"/>
      <c r="D116" s="98"/>
      <c r="E116" s="276"/>
    </row>
    <row r="117" spans="1:5" ht="15.75">
      <c r="A117" s="129"/>
      <c r="B117" s="274" t="s">
        <v>15936</v>
      </c>
      <c r="C117" s="98"/>
      <c r="D117" s="98"/>
      <c r="E117" s="276"/>
    </row>
    <row r="118" spans="1:5" ht="15.75">
      <c r="A118" s="129"/>
      <c r="B118" s="274" t="s">
        <v>15937</v>
      </c>
      <c r="C118" s="98"/>
      <c r="D118" s="98"/>
      <c r="E118" s="276"/>
    </row>
    <row r="119" spans="1:5" ht="15.75">
      <c r="A119" s="129"/>
      <c r="B119" s="274" t="s">
        <v>15938</v>
      </c>
      <c r="C119" s="98"/>
      <c r="D119" s="98"/>
      <c r="E119" s="276"/>
    </row>
    <row r="120" spans="1:5" ht="15.75">
      <c r="A120" s="129"/>
      <c r="B120" s="274" t="s">
        <v>15939</v>
      </c>
      <c r="C120" s="98"/>
      <c r="D120" s="98"/>
      <c r="E120" s="276"/>
    </row>
    <row r="121" spans="1:5" ht="15.75">
      <c r="A121" s="129"/>
      <c r="B121" s="274" t="s">
        <v>15940</v>
      </c>
      <c r="C121" s="98"/>
      <c r="D121" s="98"/>
      <c r="E121" s="276"/>
    </row>
    <row r="122" spans="1:5" ht="15.75">
      <c r="A122" s="129"/>
      <c r="B122" s="274" t="s">
        <v>15941</v>
      </c>
      <c r="C122" s="98"/>
      <c r="D122" s="98"/>
      <c r="E122" s="276"/>
    </row>
    <row r="123" spans="1:5" ht="15.75">
      <c r="A123" s="129"/>
      <c r="B123" s="274" t="s">
        <v>15942</v>
      </c>
      <c r="C123" s="98"/>
      <c r="D123" s="98"/>
      <c r="E123" s="276"/>
    </row>
    <row r="124" spans="1:5" ht="15.75">
      <c r="A124" s="129"/>
      <c r="B124" s="274" t="s">
        <v>15943</v>
      </c>
      <c r="C124" s="98"/>
      <c r="D124" s="98"/>
      <c r="E124" s="276"/>
    </row>
    <row r="125" spans="1:5" ht="15.75">
      <c r="A125" s="129"/>
      <c r="B125" s="274" t="s">
        <v>15944</v>
      </c>
      <c r="C125" s="98"/>
      <c r="D125" s="98"/>
      <c r="E125" s="276"/>
    </row>
    <row r="126" spans="1:5" ht="15.75">
      <c r="A126" s="129"/>
      <c r="B126" s="274" t="s">
        <v>15945</v>
      </c>
      <c r="C126" s="98"/>
      <c r="D126" s="98"/>
      <c r="E126" s="276"/>
    </row>
    <row r="127" spans="1:5" ht="15.75">
      <c r="A127" s="129"/>
      <c r="B127" s="274" t="s">
        <v>15946</v>
      </c>
      <c r="C127" s="98"/>
      <c r="D127" s="98"/>
      <c r="E127" s="276"/>
    </row>
    <row r="128" spans="1:5" ht="15.75">
      <c r="A128" s="129"/>
      <c r="B128" s="274" t="s">
        <v>15947</v>
      </c>
      <c r="C128" s="98"/>
      <c r="D128" s="98"/>
      <c r="E128" s="276"/>
    </row>
    <row r="129" spans="1:5" ht="15.75">
      <c r="A129" s="129"/>
      <c r="B129" s="274" t="s">
        <v>15948</v>
      </c>
      <c r="C129" s="98"/>
      <c r="D129" s="98"/>
      <c r="E129" s="276"/>
    </row>
    <row r="130" spans="1:5" ht="15.75">
      <c r="A130" s="129"/>
      <c r="B130" s="274" t="s">
        <v>15949</v>
      </c>
      <c r="C130" s="98"/>
      <c r="D130" s="98"/>
      <c r="E130" s="276"/>
    </row>
    <row r="131" spans="1:5" ht="15.75">
      <c r="A131" s="129"/>
      <c r="B131" s="274" t="s">
        <v>15950</v>
      </c>
      <c r="C131" s="98"/>
      <c r="D131" s="98"/>
      <c r="E131" s="276"/>
    </row>
    <row r="132" spans="1:5" ht="15.75">
      <c r="A132" s="129"/>
      <c r="B132" s="274" t="s">
        <v>15951</v>
      </c>
      <c r="C132" s="98"/>
      <c r="D132" s="98"/>
      <c r="E132" s="276"/>
    </row>
    <row r="133" spans="1:5" ht="15.75">
      <c r="A133" s="129"/>
      <c r="B133" s="274" t="s">
        <v>15952</v>
      </c>
      <c r="C133" s="98"/>
      <c r="D133" s="98"/>
      <c r="E133" s="276"/>
    </row>
    <row r="134" spans="1:5" ht="15.75">
      <c r="A134" s="129"/>
      <c r="B134" s="274" t="s">
        <v>15953</v>
      </c>
      <c r="C134" s="98"/>
      <c r="D134" s="98"/>
      <c r="E134" s="276"/>
    </row>
    <row r="135" spans="1:5" ht="15.75">
      <c r="A135" s="129"/>
      <c r="B135" s="274" t="s">
        <v>15954</v>
      </c>
      <c r="C135" s="98"/>
      <c r="D135" s="98"/>
      <c r="E135" s="276"/>
    </row>
    <row r="136" spans="1:5" ht="15.75">
      <c r="A136" s="129"/>
      <c r="B136" s="274" t="s">
        <v>15955</v>
      </c>
      <c r="C136" s="98"/>
      <c r="D136" s="98"/>
      <c r="E136" s="276"/>
    </row>
    <row r="137" spans="1:5" ht="15.75">
      <c r="A137" s="129"/>
      <c r="B137" s="274" t="s">
        <v>15956</v>
      </c>
      <c r="C137" s="98"/>
      <c r="D137" s="98"/>
      <c r="E137" s="276"/>
    </row>
    <row r="138" spans="1:5" ht="15.75">
      <c r="A138" s="129"/>
      <c r="B138" s="274" t="s">
        <v>15957</v>
      </c>
      <c r="C138" s="98"/>
      <c r="D138" s="98"/>
      <c r="E138" s="276"/>
    </row>
    <row r="139" spans="1:5" ht="15.75">
      <c r="A139" s="129"/>
      <c r="B139" s="274" t="s">
        <v>15958</v>
      </c>
      <c r="C139" s="98"/>
      <c r="D139" s="98"/>
      <c r="E139" s="276"/>
    </row>
    <row r="140" spans="1:5" ht="15.75">
      <c r="A140" s="129"/>
      <c r="B140" s="274" t="s">
        <v>15959</v>
      </c>
      <c r="C140" s="98"/>
      <c r="D140" s="98"/>
      <c r="E140" s="276"/>
    </row>
    <row r="141" spans="1:5" ht="15.75">
      <c r="A141" s="129"/>
      <c r="B141" s="274" t="s">
        <v>15960</v>
      </c>
      <c r="C141" s="98"/>
      <c r="D141" s="98"/>
      <c r="E141" s="276"/>
    </row>
    <row r="142" spans="1:5" ht="15.75">
      <c r="A142" s="129"/>
      <c r="B142" s="274" t="s">
        <v>15961</v>
      </c>
      <c r="C142" s="98"/>
      <c r="D142" s="98"/>
      <c r="E142" s="276"/>
    </row>
    <row r="143" spans="1:5" ht="15.75">
      <c r="A143" s="129"/>
      <c r="B143" s="274" t="s">
        <v>15962</v>
      </c>
      <c r="C143" s="98"/>
      <c r="D143" s="98"/>
      <c r="E143" s="276"/>
    </row>
    <row r="144" spans="1:5" ht="15.75">
      <c r="A144" s="129"/>
      <c r="B144" s="274" t="s">
        <v>15963</v>
      </c>
      <c r="C144" s="98"/>
      <c r="D144" s="98"/>
      <c r="E144" s="276"/>
    </row>
    <row r="145" spans="1:5" ht="15.75">
      <c r="A145" s="129"/>
      <c r="B145" s="274" t="s">
        <v>15964</v>
      </c>
      <c r="C145" s="98"/>
      <c r="D145" s="98"/>
      <c r="E145" s="276"/>
    </row>
    <row r="146" spans="1:5" ht="15.75">
      <c r="A146" s="129"/>
      <c r="B146" s="274" t="s">
        <v>15965</v>
      </c>
      <c r="C146" s="98"/>
      <c r="D146" s="98"/>
      <c r="E146" s="276"/>
    </row>
    <row r="147" spans="1:5" ht="15.75">
      <c r="A147" s="129"/>
      <c r="B147" s="274" t="s">
        <v>15966</v>
      </c>
      <c r="C147" s="98"/>
      <c r="D147" s="98"/>
      <c r="E147" s="276"/>
    </row>
    <row r="148" spans="1:5" ht="15.75">
      <c r="A148" s="129"/>
      <c r="B148" s="274" t="s">
        <v>15967</v>
      </c>
      <c r="C148" s="98"/>
      <c r="D148" s="98"/>
      <c r="E148" s="276"/>
    </row>
    <row r="149" spans="1:5" ht="15.75">
      <c r="A149" s="129"/>
      <c r="B149" s="274" t="s">
        <v>15968</v>
      </c>
      <c r="C149" s="98"/>
      <c r="D149" s="98"/>
      <c r="E149" s="276"/>
    </row>
    <row r="150" spans="1:5" ht="15.75">
      <c r="A150" s="129"/>
      <c r="B150" s="274" t="s">
        <v>15969</v>
      </c>
      <c r="C150" s="98"/>
      <c r="D150" s="98"/>
      <c r="E150" s="276"/>
    </row>
    <row r="151" spans="1:5" ht="15.75">
      <c r="A151" s="129"/>
      <c r="B151" s="274" t="s">
        <v>15970</v>
      </c>
      <c r="C151" s="98"/>
      <c r="D151" s="98"/>
      <c r="E151" s="276"/>
    </row>
    <row r="152" spans="1:5" ht="15.75">
      <c r="A152" s="129"/>
      <c r="B152" s="274" t="s">
        <v>15971</v>
      </c>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3" t="str">
        <f ca="1">OFFSET(L!$C$1,MATCH("General"&amp;"Cpy",L!$A:$A,0)-1,SL,,)</f>
        <v>© 2025 Responsible Minerals Initiative. All rights reserved.</v>
      </c>
      <c r="C2006" s="393"/>
      <c r="D2006" s="393"/>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3"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4"/>
      <c r="C1" s="394"/>
      <c r="D1" s="394"/>
      <c r="E1" s="394"/>
      <c r="F1" s="394"/>
      <c r="G1" s="394"/>
    </row>
    <row r="2" spans="1:11">
      <c r="A2" s="395"/>
      <c r="B2" s="395"/>
      <c r="C2" s="395"/>
      <c r="D2" s="395"/>
      <c r="E2" s="395"/>
      <c r="F2" s="395"/>
      <c r="G2" s="395"/>
      <c r="H2" s="395"/>
      <c r="I2" s="395"/>
    </row>
    <row r="3" spans="1:11">
      <c r="A3" s="395"/>
      <c r="B3" s="395"/>
      <c r="C3" s="395"/>
      <c r="D3" s="395"/>
      <c r="E3" s="395"/>
      <c r="F3" s="395"/>
      <c r="G3" s="395"/>
      <c r="H3" s="395"/>
      <c r="I3" s="395"/>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3" type="noConversion"/>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84.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8.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4.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97">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6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99">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64">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14.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15.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81.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84.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85.2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9.5">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32">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2.7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8.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4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7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27.75">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8.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42.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7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42.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42">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6.7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8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99.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6">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49.5">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8.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2.7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8.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3">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33">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8.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2.7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8.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7">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2.7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2.7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2.7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8.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71.2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3"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f458724-2cbb-4910-a381-2308c633b3e0">
      <Terms xmlns="http://schemas.microsoft.com/office/infopath/2007/PartnerControls"/>
    </lcf76f155ced4ddcb4097134ff3c332f>
    <TaxCatchAll xmlns="f3e38267-f521-4a6a-82c2-d8de405026c9" xsi:nil="true"/>
    <RecordingType xmlns="ff458724-2cbb-4910-a381-2308c633b3e0"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59A7FF5A75D8247B0DDBF83BECB160D" ma:contentTypeVersion="16" ma:contentTypeDescription="Create a new document." ma:contentTypeScope="" ma:versionID="93dfd58ab7637c06063526436f41c381">
  <xsd:schema xmlns:xsd="http://www.w3.org/2001/XMLSchema" xmlns:xs="http://www.w3.org/2001/XMLSchema" xmlns:p="http://schemas.microsoft.com/office/2006/metadata/properties" xmlns:ns1="http://schemas.microsoft.com/sharepoint/v3" xmlns:ns2="ff458724-2cbb-4910-a381-2308c633b3e0" xmlns:ns3="f3e38267-f521-4a6a-82c2-d8de405026c9" targetNamespace="http://schemas.microsoft.com/office/2006/metadata/properties" ma:root="true" ma:fieldsID="2caec72d93502ff2844f91658e9dbc38" ns1:_="" ns2:_="" ns3:_="">
    <xsd:import namespace="http://schemas.microsoft.com/sharepoint/v3"/>
    <xsd:import namespace="ff458724-2cbb-4910-a381-2308c633b3e0"/>
    <xsd:import namespace="f3e38267-f521-4a6a-82c2-d8de405026c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RecordingType" minOccurs="0"/>
                <xsd:element ref="ns2:lcf76f155ced4ddcb4097134ff3c332f" minOccurs="0"/>
                <xsd:element ref="ns3:TaxCatchAll" minOccurs="0"/>
                <xsd:element ref="ns2:MediaServiceOCR" minOccurs="0"/>
                <xsd:element ref="ns2:MediaServiceLocatio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f458724-2cbb-4910-a381-2308c633b3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RecordingType" ma:index="16" nillable="true" ma:displayName="Recording Type" ma:format="Dropdown" ma:internalName="RecordingType">
      <xsd:simpleType>
        <xsd:restriction base="dms:Text">
          <xsd:maxLength value="255"/>
        </xsd:restrictio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e38267-f521-4a6a-82c2-d8de405026c9"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b00446a-177b-4df5-9b83-3a7ed1e6115a}" ma:internalName="TaxCatchAll" ma:showField="CatchAllData" ma:web="f3e38267-f521-4a6a-82c2-d8de405026c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schemas.openxmlformats.org/package/2006/metadata/core-properties"/>
    <ds:schemaRef ds:uri="http://schemas.microsoft.com/office/infopath/2007/PartnerControls"/>
    <ds:schemaRef ds:uri="http://purl.org/dc/terms/"/>
    <ds:schemaRef ds:uri="http://schemas.microsoft.com/office/2006/documentManagement/types"/>
    <ds:schemaRef ds:uri="a54701f6-876b-4337-a24e-543e1bd311e6"/>
    <ds:schemaRef ds:uri="6e8a5f3d-031c-4996-804e-0e28298fe1e2"/>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379D6DC4-E68A-48CE-B4A6-2E4B593BA5D4}"/>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워크시트</vt:lpstr>
      </vt:variant>
      <vt:variant>
        <vt:i4>11</vt:i4>
      </vt:variant>
      <vt:variant>
        <vt:lpstr>이름이 지정된 범위</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SUNG</cp:lastModifiedBy>
  <cp:lastPrinted>2015-04-21T20:47:43Z</cp:lastPrinted>
  <dcterms:created xsi:type="dcterms:W3CDTF">2010-06-21T21:00:23Z</dcterms:created>
  <dcterms:modified xsi:type="dcterms:W3CDTF">2025-09-23T04:40:42Z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0x010100059A7FF5A75D8247B0DDBF83BECB160D</vt:lpwstr>
  </property>
  <property fmtid="{D5CDD505-2E9C-101B-9397-08002B2CF9AE}" pid="4" name="Order">
    <vt:r8>100</vt:r8>
  </property>
</Properties>
</file>